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firstSheet="1" activeTab="5"/>
  </bookViews>
  <sheets>
    <sheet name="Доходы1" sheetId="1" r:id="rId1"/>
    <sheet name="доходы" sheetId="2" r:id="rId2"/>
    <sheet name="расходы" sheetId="3" r:id="rId3"/>
    <sheet name="расходы ведом" sheetId="4" r:id="rId4"/>
    <sheet name="источники дефицита" sheetId="5" r:id="rId5"/>
    <sheet name="численность" sheetId="6" r:id="rId6"/>
  </sheets>
  <definedNames>
    <definedName name="_xlnm.Print_Area" localSheetId="1">'доходы'!$A$1:$E$33</definedName>
    <definedName name="_xlnm.Print_Area" localSheetId="0">'Доходы1'!$A$1:$D$32</definedName>
    <definedName name="_xlnm.Print_Area" localSheetId="2">'расходы'!$A$1:$E$44</definedName>
    <definedName name="_xlnm.Print_Area" localSheetId="3">'расходы ведом'!$A$1:$G$103</definedName>
  </definedNames>
  <calcPr fullCalcOnLoad="1"/>
</workbook>
</file>

<file path=xl/sharedStrings.xml><?xml version="1.0" encoding="utf-8"?>
<sst xmlns="http://schemas.openxmlformats.org/spreadsheetml/2006/main" count="651" uniqueCount="275">
  <si>
    <t>№ п/п</t>
  </si>
  <si>
    <t xml:space="preserve"> Наименование  расходов</t>
  </si>
  <si>
    <t>Код раздела и подраздела</t>
  </si>
  <si>
    <t>Код целевой статьи</t>
  </si>
  <si>
    <t>Код вида расходов</t>
  </si>
  <si>
    <t>ОБЩЕГОСУДАРСТВЕННЫЕ ВОПРОСЫ</t>
  </si>
  <si>
    <t>0100</t>
  </si>
  <si>
    <t>0102</t>
  </si>
  <si>
    <t>001 0000</t>
  </si>
  <si>
    <t>0103</t>
  </si>
  <si>
    <t>0104</t>
  </si>
  <si>
    <t>Другие общегосударственные вопросы</t>
  </si>
  <si>
    <t>092 0000</t>
  </si>
  <si>
    <t>092 0001</t>
  </si>
  <si>
    <t>0309</t>
  </si>
  <si>
    <t>ЖИЛИЩНО-КОММУНАЛЬНОЕ ХОЗЯЙСТВО</t>
  </si>
  <si>
    <t>0500</t>
  </si>
  <si>
    <t>ОБРАЗОВАНИЕ</t>
  </si>
  <si>
    <t>0700</t>
  </si>
  <si>
    <t>0800</t>
  </si>
  <si>
    <t>0801</t>
  </si>
  <si>
    <t>Периодическая печать и издательства</t>
  </si>
  <si>
    <t>СОЦИАЛЬНАЯ ПОЛИТИКА</t>
  </si>
  <si>
    <t>1004</t>
  </si>
  <si>
    <t>ИТОГО</t>
  </si>
  <si>
    <t xml:space="preserve">I квартал </t>
  </si>
  <si>
    <t>Налоги на совокупный доход</t>
  </si>
  <si>
    <t>Единый налог на вмененный доход для отдельных видов деятельности</t>
  </si>
  <si>
    <t>Налог с имущества, переходящего в порядке наследования или дарения</t>
  </si>
  <si>
    <t>ПРОЧИЕ НЕНАЛОГОВЫЕ ДОХОДЫ</t>
  </si>
  <si>
    <t>БЕЗВОЗМЕЗДНЫЕ ПОСТУПЛЕНИЯ</t>
  </si>
  <si>
    <t>ИТОГО ДОХОДОВ</t>
  </si>
  <si>
    <t>Резервный фонд местной администрации</t>
  </si>
  <si>
    <t>Е.В.Марченко</t>
  </si>
  <si>
    <t>МО Парнас</t>
  </si>
  <si>
    <t>Проведение конференций граждан (собраний делегатов) по инициативе ОМСУ</t>
  </si>
  <si>
    <t>Глава МА МО МО Парнас</t>
  </si>
  <si>
    <t>Численность муниципальных служащих муниципального совета Парнас</t>
  </si>
  <si>
    <t>Численность муниципальных служащих МА МО МО Парнас</t>
  </si>
  <si>
    <t>Обслуживающий персонал МА МО МО Парнас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</si>
  <si>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</si>
  <si>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</si>
  <si>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</si>
  <si>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</si>
  <si>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</si>
  <si>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</si>
  <si>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</si>
  <si>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</si>
  <si>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</si>
  <si>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</si>
  <si>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</si>
  <si>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</si>
  <si>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</si>
  <si>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</si>
  <si>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0113</t>
  </si>
  <si>
    <t>Муниципальная целевая программа по профилактике ДТТ на территории МО</t>
  </si>
  <si>
    <t xml:space="preserve">Муниципальная программа по проведению работ по военно-патриотическому воспитанию молодежи на территории муниципального образования, участие в работе призывной комиссии и комиссии по постановке граждан на воинский учет на территории муниципального образования
</t>
  </si>
  <si>
    <t>КУЛЬТУРА, КИНЕМАТОГРАФИЯ</t>
  </si>
  <si>
    <t>Охрана семьи и детства</t>
  </si>
  <si>
    <t>Организация и осуществление деятельности органов опеки и попечительства</t>
  </si>
  <si>
    <t>Содержание ребенка в семье опекуна и приемной семье</t>
  </si>
  <si>
    <t>ФИЗИЧЕСКАЯ КУЛЬТУРА И СПОРТ</t>
  </si>
  <si>
    <t>СРЕДСТВА МАССОВОЙ ИНФОРМАЦИИ</t>
  </si>
  <si>
    <t>НАЦИОНАЛЬНАЯ БЕЗОПАСНОСТЬ И ПРАВООХРАНИТЕЛЬНАЯ ДЕЯТЕЛЬНОСТЬ</t>
  </si>
  <si>
    <t>0300</t>
  </si>
  <si>
    <t>0503</t>
  </si>
  <si>
    <t>0707</t>
  </si>
  <si>
    <t>1000</t>
  </si>
  <si>
    <t>1100</t>
  </si>
  <si>
    <t>1202</t>
  </si>
  <si>
    <t>1102</t>
  </si>
  <si>
    <t>1200</t>
  </si>
  <si>
    <t>Формирование архивных фондов органов местного самоуправления</t>
  </si>
  <si>
    <t>из них:</t>
  </si>
  <si>
    <t xml:space="preserve">Численность </t>
  </si>
  <si>
    <t>4 чел.</t>
  </si>
  <si>
    <t xml:space="preserve">Численность  </t>
  </si>
  <si>
    <t>Численность отдела опеки и попечительства</t>
  </si>
  <si>
    <t>2 чел.</t>
  </si>
  <si>
    <t xml:space="preserve">Источники внутреннего финансирования дефицита местного бюджета </t>
  </si>
  <si>
    <t>Код источника внутреннего финансирования</t>
  </si>
  <si>
    <t>Наименование</t>
  </si>
  <si>
    <t>000 0105 0000 00 0000 000</t>
  </si>
  <si>
    <t>Изменение остатков средств на счетах по учету средств бюджета</t>
  </si>
  <si>
    <t>916 0105 02 01 03 0000 510</t>
  </si>
  <si>
    <t>916 0105 02 01 03 0000 610</t>
  </si>
  <si>
    <t>Итого источников внутреннего финансирования</t>
  </si>
  <si>
    <t>Сумма      (тыс. руб.)</t>
  </si>
  <si>
    <t>Код администратора доходов</t>
  </si>
  <si>
    <t xml:space="preserve">Код вида дохода </t>
  </si>
  <si>
    <t>тыс.руб.</t>
  </si>
  <si>
    <t xml:space="preserve"> 1 00 00000 00 0000 </t>
  </si>
  <si>
    <t>000</t>
  </si>
  <si>
    <t>110</t>
  </si>
  <si>
    <t xml:space="preserve"> 2 00 00000 00 0000 </t>
  </si>
  <si>
    <t xml:space="preserve">2 02 00000 00 0000 </t>
  </si>
  <si>
    <t xml:space="preserve"> 2 02 02999 03 0000 </t>
  </si>
  <si>
    <t xml:space="preserve"> 2 02 03000 00 0000 </t>
  </si>
  <si>
    <t xml:space="preserve"> 2 02 03024 00 0000 </t>
  </si>
  <si>
    <t xml:space="preserve"> 2 02 03027 00 0000 </t>
  </si>
  <si>
    <t xml:space="preserve">2 02 03027 00 0000 </t>
  </si>
  <si>
    <t xml:space="preserve"> 1 17 00000 00 0000</t>
  </si>
  <si>
    <t xml:space="preserve"> 1 05 01010 01 0000 </t>
  </si>
  <si>
    <t xml:space="preserve"> 1 05 01020 01 0000 </t>
  </si>
  <si>
    <t xml:space="preserve"> 1 05 01050 01 0000 </t>
  </si>
  <si>
    <t xml:space="preserve"> 1 05 02000 02 0000 </t>
  </si>
  <si>
    <t xml:space="preserve"> 1 06 00000 00 0000</t>
  </si>
  <si>
    <t xml:space="preserve"> 1 06 01010 03 0000 </t>
  </si>
  <si>
    <t xml:space="preserve"> 1 09 04000 00 0000 </t>
  </si>
  <si>
    <t xml:space="preserve"> 1 13 03030 03 0000 </t>
  </si>
  <si>
    <t xml:space="preserve"> 1 13 02993 03 0000 </t>
  </si>
  <si>
    <t xml:space="preserve">1 16 00000 00 0000 </t>
  </si>
  <si>
    <t>1 16 06000 01 0000</t>
  </si>
  <si>
    <t xml:space="preserve"> 1 16 09030 03 0000 </t>
  </si>
  <si>
    <t xml:space="preserve"> 1 05 00000 00 0000</t>
  </si>
  <si>
    <t xml:space="preserve"> Наименование источника доходов</t>
  </si>
  <si>
    <t>Минимальный налог, зачисляемый в бюджеты субъектов РФ</t>
  </si>
  <si>
    <t>Код ГБРС</t>
  </si>
  <si>
    <t>Код раздела, подраздела</t>
  </si>
  <si>
    <t/>
  </si>
  <si>
    <t>Глава муниципального образования</t>
  </si>
  <si>
    <t>0200100</t>
  </si>
  <si>
    <t xml:space="preserve">Оплата труда и начисления на выплаты по оплате труда </t>
  </si>
  <si>
    <t>Депутаты, осуществляющие свои полномочия на постоянной основе</t>
  </si>
  <si>
    <t>0020301</t>
  </si>
  <si>
    <t>Компенсация депутатам, осуществляющие свои полномочия на непостоянной основе</t>
  </si>
  <si>
    <t>0020302</t>
  </si>
  <si>
    <t>Аппарат представительного органа муниципального образования</t>
  </si>
  <si>
    <t>0020400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</si>
  <si>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</si>
  <si>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</si>
  <si>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916</t>
  </si>
  <si>
    <t>Глава местной администрации</t>
  </si>
  <si>
    <t>0020500</t>
  </si>
  <si>
    <t>Содержание и обеспечение деятельности местной администрации по решению вопросов местного значения</t>
  </si>
  <si>
    <t>0020601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</si>
  <si>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</si>
  <si>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Выполнение отдельных государственных полномочий за счет субвенций из фонда компенсаций Санкт-Петербурга</t>
  </si>
  <si>
    <t>Резервные фонды</t>
  </si>
  <si>
    <t>0700100</t>
  </si>
  <si>
    <t>Резервные средства</t>
  </si>
  <si>
    <t>0900100</t>
  </si>
  <si>
    <t>Проведение конференций граждан (собраний делегатов), опрос граждан по инициативе ОМСУ</t>
  </si>
  <si>
    <t>Предоставление платежей, взносов, безвозмездных перечислений</t>
  </si>
  <si>
    <t>7951000</t>
  </si>
  <si>
    <t>Субсидии некоммерческим организациям (за исключением муниципальных учреждений)</t>
  </si>
  <si>
    <t>Защита населения и территории от чрезвычайных ситуаций природного и техногенного характера, гражданская оборона</t>
  </si>
  <si>
    <t>7950700</t>
  </si>
  <si>
    <t>7950701</t>
  </si>
  <si>
    <t>Благоустройство</t>
  </si>
  <si>
    <t>7950300</t>
  </si>
  <si>
    <t>Молодежная политика и оздоровление детей</t>
  </si>
  <si>
    <t>Муниципальная целевая программа по проведению работ по военно-патриотическому воспитанию молодежи на территории МО, участие в работе призывной комиссии по постановке граждан на воинский учет на территории МО</t>
  </si>
  <si>
    <t>7950600</t>
  </si>
  <si>
    <t>7950800</t>
  </si>
  <si>
    <t>7951100</t>
  </si>
  <si>
    <t>Культура</t>
  </si>
  <si>
    <t>7950400</t>
  </si>
  <si>
    <t>Организация и осуществление  деятельности органов опеки и попечительства</t>
  </si>
  <si>
    <t>Массовый спорт</t>
  </si>
  <si>
    <t>Муниципальная целевая программа по созданию условий для развития условий для развития на территории МО массовой физической культуры и спорта</t>
  </si>
  <si>
    <t>7950900</t>
  </si>
  <si>
    <t>4570100</t>
  </si>
  <si>
    <t xml:space="preserve">                                                      Итого:</t>
  </si>
  <si>
    <t xml:space="preserve">Периодические издания, учрежденные органами МО, опубликование информации </t>
  </si>
  <si>
    <t>Прочая закупка товаров, работ и услуг для муниципальных нужд</t>
  </si>
  <si>
    <t>1003</t>
  </si>
  <si>
    <t>0920500</t>
  </si>
  <si>
    <t xml:space="preserve"> Наименование показателя</t>
  </si>
  <si>
    <t xml:space="preserve">Код  дохода по бюджетной классификации </t>
  </si>
  <si>
    <t>Доходы бюджета - всего</t>
  </si>
  <si>
    <t>в том числе:</t>
  </si>
  <si>
    <t xml:space="preserve"> 1 00 00000 00 0000  000</t>
  </si>
  <si>
    <t xml:space="preserve"> 1 05 00000 00 0000 000</t>
  </si>
  <si>
    <t xml:space="preserve"> 1 05 01010 01 0000  110</t>
  </si>
  <si>
    <t xml:space="preserve"> 1 05 01020 01 0000  110</t>
  </si>
  <si>
    <t xml:space="preserve"> 1 05 01050 01 0000  110</t>
  </si>
  <si>
    <t xml:space="preserve"> 1 05 02000 02 0000 110</t>
  </si>
  <si>
    <t xml:space="preserve"> 1 06 00000 00 0000  000</t>
  </si>
  <si>
    <t xml:space="preserve"> 1 06 01010 03 0000  110</t>
  </si>
  <si>
    <t xml:space="preserve"> 1 09 04000 00 0000  110</t>
  </si>
  <si>
    <t xml:space="preserve"> 1 13 03030 03 0000  110</t>
  </si>
  <si>
    <t xml:space="preserve"> 1 13 02993 03 0000  110</t>
  </si>
  <si>
    <t>1 16 00000 00 0000 000</t>
  </si>
  <si>
    <t>1 16 06000 01 0000  140</t>
  </si>
  <si>
    <t xml:space="preserve"> 1 16 09030 03 0000  140</t>
  </si>
  <si>
    <t xml:space="preserve"> 1 17 00000 00 0000  000</t>
  </si>
  <si>
    <t xml:space="preserve"> 2 00 00000 00 0000  000</t>
  </si>
  <si>
    <t xml:space="preserve"> 2 02 03000 00 0000  151</t>
  </si>
  <si>
    <t xml:space="preserve"> 2 02 03024 00 0000  151</t>
  </si>
  <si>
    <t xml:space="preserve"> 2 02 03027 00 0000  151</t>
  </si>
  <si>
    <t>2 02 03027 00 0000  151</t>
  </si>
  <si>
    <t>Фактические затраты на их денежное содержание (тыс. руб.)</t>
  </si>
  <si>
    <t xml:space="preserve">Код экономической классификации доходов </t>
  </si>
  <si>
    <t>0107</t>
  </si>
  <si>
    <t>Обеспечение проведения выборов и референдумов</t>
  </si>
  <si>
    <t>0804</t>
  </si>
  <si>
    <t>Культура, кинематография</t>
  </si>
  <si>
    <t xml:space="preserve">Другие вопросы в области культуры, кинематографии </t>
  </si>
  <si>
    <t>Социальная политика</t>
  </si>
  <si>
    <t>Социальное обеспечение населения</t>
  </si>
  <si>
    <t>МЕСТНАЯ АДМИНИСТРАЦИЯ ВНУТРИГОРОДСКОГО МУНИЦИПАЛЬНОГО ОБРАЗОВАНИЯ САНКТ-ПЕТЕРБУРГА МУНИЦИПАЛЬНОГО ОКРУГА ПАРНАС (916)</t>
  </si>
  <si>
    <t>МУНИЦИПАЛЬНЫЙ СОВЕТ ВНУТРИГОРОДСКОГО МУНИЦИПАЛЬНОГО ОБРАЗОВАНИЯ                    САНКТ-ПЕТЕРБУРГА МУНИЦИПАЛЬНОГО ОКРУГА ПАРНАС</t>
  </si>
  <si>
    <t>0705</t>
  </si>
  <si>
    <t>Государственный заказ на проведение переподготовки и повышение квалификации</t>
  </si>
  <si>
    <t>Муниципальная программа по осуществлению в порядке и формах, установленных законом Санкт-Петербурга, поддержки деятельности граждан, участвующих в охране общественного порядка на территории муниципального образования</t>
  </si>
  <si>
    <t>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</si>
  <si>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Муниципальная  программа по организации в установленном порядке сбора и обмена информацией в области защиты населения и территории от ЧС., обеспечение своевременного оповещения и информирования населения об угрозе возникновения ЧС</t>
  </si>
  <si>
    <t>Муниципальная  программа по проведению подготовки и обучению неработающего населения способам защиты и действиям в ЧС</t>
  </si>
  <si>
    <t>Муниципальная  программа на осуществление благоустройства территории муниципального образования</t>
  </si>
  <si>
    <t>Муниципальная  программа по профилактике ДТТ на территории МО</t>
  </si>
  <si>
    <t>Муниципальная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</si>
  <si>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Муниципальная  программа по осуществлению в порядке и формах, установленных законом Санкт-Петербурга, поддержки деятельности граждан, участвующих в охране общественного порядка на территории муниципального образования</t>
  </si>
  <si>
    <t>Муниципальная  программа по организации в установленном порядке сбора и обмена информацией в области защиты населения и территорий от чрезвычайных ситуаций, обеспечение своевременного оповещения и информирования населения об угрозе возникновения или о возникновении чрезвычайной ситуации</t>
  </si>
  <si>
    <t xml:space="preserve">Муниципальная 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
</t>
  </si>
  <si>
    <t>Муниципальная программа по участию в организации и финансировании проведения оплачиваемых общественных работ</t>
  </si>
  <si>
    <t>Муниципальная  программа по организации и проведению местных и участие в организации и проведении городских праздничных и иных зрелищных мероприятий</t>
  </si>
  <si>
    <t>Муниципальная я программа по организации и проведению досуговых мероприятий для жителей муниципального образования</t>
  </si>
  <si>
    <t>Муниципальная  программа по созданию условий для развития на территории муниципального образования массовой физической культуры и спорта</t>
  </si>
  <si>
    <t>Муниципальная программа по организации и проведению местных и участие в организации и проведении городских праздничных и иных зрелищных мероприятий</t>
  </si>
  <si>
    <t>Муниципальная  программа по организации и проведению досуговых мероприятий для жителей муниципального образования</t>
  </si>
  <si>
    <t>Расходы на предоставление доплат к пенсии лицам, замещавшим муниципальные должности и должности муниципальной службы</t>
  </si>
  <si>
    <t>0028002</t>
  </si>
  <si>
    <t>5118003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</si>
  <si>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</si>
  <si>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Пособия, компенсации, меры социальной поддержки по публичным нормативным обязательствам</t>
  </si>
  <si>
    <t>5118004</t>
  </si>
  <si>
    <t>Образование</t>
  </si>
  <si>
    <t>ИЗБИРАТЕЛЬНАЯ КОМСИССИЯ ВНУТРИГОРОДСКОГО МУНИЦИПАЛЬНОГО ОБРАЗОВАНИЯ                    САНКТ-ПЕТЕРБУРГА МУНИЦИПАЛЬНОГО ОКРУГА ПАРНАС(967)</t>
  </si>
  <si>
    <t>Проведение выборов и референдумов</t>
  </si>
  <si>
    <t xml:space="preserve">Проведение муниципальных выборов </t>
  </si>
  <si>
    <t>0200000</t>
  </si>
  <si>
    <t>0200101</t>
  </si>
  <si>
    <t>Содержание и обеспечение деятельности избирательной комиссии муниципального образования, действующей на постоянной основе</t>
  </si>
  <si>
    <t>0028001</t>
  </si>
  <si>
    <t xml:space="preserve">Утверждено </t>
  </si>
  <si>
    <t>Постановлением МА МО МО Парнас</t>
  </si>
  <si>
    <t>Приложение № 1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</si>
  <si>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</si>
  <si>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</si>
  <si>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</si>
  <si>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</si>
  <si>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</si>
  <si>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</si>
  <si>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</si>
  <si>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</si>
  <si>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Субвенции бюджетам внутригородских муниципальных образований по определению лиц, уполномоченных составлять протоколы об административных правонарушениях</t>
  </si>
  <si>
    <t>Субвенции бюджетам внутригородских муниципальных образований на выполнение отдельных гос.полномочий по организации и осуществлению деятельности по  опеке и попечительству</t>
  </si>
  <si>
    <t>Субвенции бюджетам внутригородских муниципальных образований на содержание ребенка в семье опекуна и приемной семье</t>
  </si>
  <si>
    <t>Субвенции бюджетам внутригородских муниципальных образований на вознаграждение, причитающееся приемному родителю</t>
  </si>
  <si>
    <t>Муниципальная  программа по информированию населения МО Парнас о деятельности МА и МС ВМО Парнас</t>
  </si>
  <si>
    <t>Выплата вознаграждения приемным родителям</t>
  </si>
  <si>
    <t>Профессиональная подготовка, переподготовка и повышение квалификации</t>
  </si>
  <si>
    <t>Социальная помощь</t>
  </si>
  <si>
    <t>Социальное обеспечение и иные выплаты населению</t>
  </si>
  <si>
    <t>Назначение, выплата, перерасчет ежемесячной доплаты к пенсии лицам, замещавшим муниципальные должности и должности муниципальной службы в органах местного самоуправления в Санкт-Петербурге</t>
  </si>
  <si>
    <t>Расходы на исполнения переданного государственного полномочия Санкт0Петербурга по выплате вознаграждения приемным родителям</t>
  </si>
  <si>
    <t xml:space="preserve">Увеличение прочих остатков денежных средств бюджетов внутригородских муниципальных образований Санкт-Петербурга </t>
  </si>
  <si>
    <t xml:space="preserve">Уменьшение прочих остатков денежных средств бюджетов внутригородских муниципальных образований Санкт-Петербурга </t>
  </si>
  <si>
    <t>Показатели  численности муниципальных служащих органов местного самоуправления МО Парнас и затратах на денежное содержание                            за 1 полугодие 2014  г.</t>
  </si>
  <si>
    <t>Показатели расходов местного бюджета МО Парнас по ведомственной структуре расходов местного  бюджета за 1 полугодие 2014 г.</t>
  </si>
  <si>
    <t>Показатели расходов местного бюджета МО Парнас разделам и подразделам классификации расходов бюджета                            за 1 полугодие 2014  год</t>
  </si>
  <si>
    <t xml:space="preserve">Показатели исполнения местного  бюджета МО Парнас за 1 полугодие 2014 г. по кодам администраторов доходов, кодам видов доходов, кодам экономической классификации доходов </t>
  </si>
  <si>
    <t>Показатели исполнения местного  бюджета МО Парнас за  1 полугодие 2014 г.                                                                                  по кодам  классификации доходов  бюджета</t>
  </si>
  <si>
    <t>Исполнение за 1 полугодие 2014  г.</t>
  </si>
  <si>
    <t>092 0500</t>
  </si>
  <si>
    <t>795 0000</t>
  </si>
  <si>
    <t>795 0700</t>
  </si>
  <si>
    <t>796 0701</t>
  </si>
  <si>
    <t>Подготовка, переподготовка и повышение квалификации</t>
  </si>
  <si>
    <t>0020700</t>
  </si>
  <si>
    <t>Содержание и материальное обеспечение деятельности избирательной комиссии муниципального образования, действующей на постоянной основе</t>
  </si>
  <si>
    <t>14 чел.</t>
  </si>
  <si>
    <t xml:space="preserve">МО Парнас за 1 полугодие 2014   год. </t>
  </si>
  <si>
    <t>№ 27/1-п от 14.07.2014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</si>
</sst>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%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(&quot;$&quot;* #,##0.00_);_(&quot;$&quot;* \(#,##0.00\);_(&quot;$&quot;* &quot;-&quot;??_);_(@_)"/>
  </numFmts>
  <fonts count="49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" fontId="2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justify"/>
    </xf>
    <xf numFmtId="164" fontId="2" fillId="0" borderId="0" xfId="0" applyNumberFormat="1" applyFont="1" applyBorder="1" applyAlignment="1">
      <alignment horizontal="justify" vertical="justify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 vertical="justify"/>
    </xf>
    <xf numFmtId="0" fontId="4" fillId="0" borderId="0" xfId="0" applyFont="1" applyAlignment="1">
      <alignment/>
    </xf>
    <xf numFmtId="164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49" fontId="9" fillId="0" borderId="10" xfId="0" applyNumberFormat="1" applyFont="1" applyBorder="1" applyAlignment="1">
      <alignment horizontal="justify" vertical="center"/>
    </xf>
    <xf numFmtId="49" fontId="9" fillId="0" borderId="10" xfId="0" applyNumberFormat="1" applyFont="1" applyBorder="1" applyAlignment="1">
      <alignment horizontal="justify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/>
    </xf>
    <xf numFmtId="49" fontId="10" fillId="0" borderId="10" xfId="0" applyNumberFormat="1" applyFont="1" applyBorder="1" applyAlignment="1">
      <alignment horizontal="justify" vertical="center"/>
    </xf>
    <xf numFmtId="49" fontId="11" fillId="0" borderId="11" xfId="0" applyNumberFormat="1" applyFont="1" applyBorder="1" applyAlignment="1">
      <alignment horizontal="justify" vertical="center"/>
    </xf>
    <xf numFmtId="0" fontId="11" fillId="0" borderId="12" xfId="0" applyNumberFormat="1" applyFont="1" applyBorder="1" applyAlignment="1">
      <alignment horizontal="justify" vertical="center"/>
    </xf>
    <xf numFmtId="49" fontId="11" fillId="0" borderId="10" xfId="0" applyNumberFormat="1" applyFont="1" applyBorder="1" applyAlignment="1">
      <alignment horizontal="justify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/>
    </xf>
    <xf numFmtId="49" fontId="5" fillId="0" borderId="12" xfId="0" applyNumberFormat="1" applyFont="1" applyBorder="1" applyAlignment="1">
      <alignment horizontal="center"/>
    </xf>
    <xf numFmtId="4" fontId="5" fillId="0" borderId="12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4" fontId="5" fillId="0" borderId="11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/>
    </xf>
    <xf numFmtId="49" fontId="5" fillId="0" borderId="16" xfId="0" applyNumberFormat="1" applyFont="1" applyBorder="1" applyAlignment="1">
      <alignment horizontal="center"/>
    </xf>
    <xf numFmtId="4" fontId="5" fillId="0" borderId="16" xfId="0" applyNumberFormat="1" applyFont="1" applyFill="1" applyBorder="1" applyAlignment="1">
      <alignment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/>
    </xf>
    <xf numFmtId="4" fontId="6" fillId="0" borderId="10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1" fillId="0" borderId="19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 horizontal="right"/>
    </xf>
    <xf numFmtId="49" fontId="8" fillId="0" borderId="11" xfId="0" applyNumberFormat="1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justify" wrapText="1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justify" vertical="justify" wrapText="1"/>
    </xf>
    <xf numFmtId="0" fontId="3" fillId="0" borderId="2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4" fontId="4" fillId="0" borderId="24" xfId="0" applyNumberFormat="1" applyFont="1" applyBorder="1" applyAlignment="1">
      <alignment/>
    </xf>
    <xf numFmtId="0" fontId="4" fillId="0" borderId="2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4" fontId="4" fillId="0" borderId="26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49" fontId="5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2" fontId="6" fillId="0" borderId="28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4" fontId="5" fillId="0" borderId="31" xfId="0" applyNumberFormat="1" applyFont="1" applyFill="1" applyBorder="1" applyAlignment="1">
      <alignment horizontal="center" vertical="center"/>
    </xf>
    <xf numFmtId="4" fontId="5" fillId="0" borderId="31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4" fontId="6" fillId="0" borderId="24" xfId="0" applyNumberFormat="1" applyFont="1" applyFill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7" fillId="0" borderId="32" xfId="0" applyNumberFormat="1" applyFont="1" applyBorder="1" applyAlignment="1">
      <alignment horizontal="center" vertical="justify"/>
    </xf>
    <xf numFmtId="0" fontId="0" fillId="0" borderId="0" xfId="0" applyFill="1" applyAlignment="1">
      <alignment/>
    </xf>
    <xf numFmtId="0" fontId="15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167" fontId="13" fillId="0" borderId="10" xfId="42" applyNumberFormat="1" applyFont="1" applyFill="1" applyBorder="1" applyAlignment="1">
      <alignment horizontal="right" wrapText="1"/>
    </xf>
    <xf numFmtId="0" fontId="16" fillId="0" borderId="10" xfId="0" applyFont="1" applyFill="1" applyBorder="1" applyAlignment="1">
      <alignment horizontal="left" wrapText="1"/>
    </xf>
    <xf numFmtId="167" fontId="13" fillId="0" borderId="10" xfId="0" applyNumberFormat="1" applyFont="1" applyFill="1" applyBorder="1" applyAlignment="1">
      <alignment horizontal="right" wrapText="1"/>
    </xf>
    <xf numFmtId="0" fontId="15" fillId="0" borderId="10" xfId="0" applyFont="1" applyFill="1" applyBorder="1" applyAlignment="1">
      <alignment horizontal="left" wrapText="1"/>
    </xf>
    <xf numFmtId="167" fontId="12" fillId="0" borderId="10" xfId="0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0" fontId="13" fillId="0" borderId="10" xfId="0" applyFont="1" applyFill="1" applyBorder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wrapText="1"/>
    </xf>
    <xf numFmtId="0" fontId="0" fillId="0" borderId="0" xfId="0" applyAlignment="1">
      <alignment horizontal="right" wrapText="1"/>
    </xf>
    <xf numFmtId="4" fontId="6" fillId="0" borderId="31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1" fontId="6" fillId="0" borderId="35" xfId="0" applyNumberFormat="1" applyFont="1" applyBorder="1" applyAlignment="1">
      <alignment horizontal="center" vertical="center"/>
    </xf>
    <xf numFmtId="167" fontId="6" fillId="0" borderId="20" xfId="0" applyNumberFormat="1" applyFont="1" applyBorder="1" applyAlignment="1">
      <alignment horizontal="center" vertical="center" wrapText="1"/>
    </xf>
    <xf numFmtId="4" fontId="6" fillId="0" borderId="36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left" vertical="center"/>
    </xf>
    <xf numFmtId="1" fontId="6" fillId="0" borderId="20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justify" vertical="center"/>
    </xf>
    <xf numFmtId="49" fontId="9" fillId="0" borderId="15" xfId="0" applyNumberFormat="1" applyFont="1" applyBorder="1" applyAlignment="1">
      <alignment horizontal="justify" vertical="center"/>
    </xf>
    <xf numFmtId="49" fontId="9" fillId="0" borderId="15" xfId="0" applyNumberFormat="1" applyFont="1" applyBorder="1" applyAlignment="1">
      <alignment horizontal="justify" vertical="center" wrapText="1"/>
    </xf>
    <xf numFmtId="49" fontId="10" fillId="0" borderId="15" xfId="0" applyNumberFormat="1" applyFont="1" applyBorder="1" applyAlignment="1">
      <alignment horizontal="justify" vertical="center"/>
    </xf>
    <xf numFmtId="49" fontId="11" fillId="0" borderId="27" xfId="0" applyNumberFormat="1" applyFont="1" applyBorder="1" applyAlignment="1">
      <alignment horizontal="justify" vertical="center"/>
    </xf>
    <xf numFmtId="49" fontId="8" fillId="0" borderId="27" xfId="0" applyNumberFormat="1" applyFont="1" applyBorder="1" applyAlignment="1">
      <alignment horizontal="justify" vertical="center"/>
    </xf>
    <xf numFmtId="0" fontId="11" fillId="0" borderId="37" xfId="0" applyNumberFormat="1" applyFont="1" applyBorder="1" applyAlignment="1">
      <alignment horizontal="justify" vertical="center"/>
    </xf>
    <xf numFmtId="49" fontId="11" fillId="0" borderId="15" xfId="0" applyNumberFormat="1" applyFont="1" applyBorder="1" applyAlignment="1">
      <alignment horizontal="justify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justify" vertical="center"/>
    </xf>
    <xf numFmtId="1" fontId="6" fillId="0" borderId="16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justify"/>
    </xf>
    <xf numFmtId="4" fontId="7" fillId="0" borderId="0" xfId="0" applyNumberFormat="1" applyFont="1" applyBorder="1" applyAlignment="1">
      <alignment horizontal="center" vertical="justify"/>
    </xf>
    <xf numFmtId="0" fontId="2" fillId="0" borderId="28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 wrapText="1"/>
    </xf>
    <xf numFmtId="167" fontId="2" fillId="0" borderId="13" xfId="0" applyNumberFormat="1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49" fontId="16" fillId="0" borderId="10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wrapText="1"/>
    </xf>
    <xf numFmtId="164" fontId="5" fillId="0" borderId="10" xfId="0" applyNumberFormat="1" applyFont="1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49" fontId="7" fillId="0" borderId="39" xfId="0" applyNumberFormat="1" applyFont="1" applyBorder="1" applyAlignment="1">
      <alignment horizontal="center" vertical="justify"/>
    </xf>
    <xf numFmtId="49" fontId="7" fillId="0" borderId="40" xfId="0" applyNumberFormat="1" applyFont="1" applyBorder="1" applyAlignment="1">
      <alignment horizontal="center" vertical="justify"/>
    </xf>
    <xf numFmtId="49" fontId="7" fillId="0" borderId="41" xfId="0" applyNumberFormat="1" applyFont="1" applyBorder="1" applyAlignment="1">
      <alignment horizontal="center" vertical="justify"/>
    </xf>
    <xf numFmtId="0" fontId="0" fillId="0" borderId="0" xfId="0" applyAlignment="1">
      <alignment/>
    </xf>
    <xf numFmtId="9" fontId="2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14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9">
      <selection activeCell="B4" sqref="B4"/>
    </sheetView>
  </sheetViews>
  <sheetFormatPr defaultColWidth="9.00390625" defaultRowHeight="12.75"/>
  <cols>
    <col min="1" max="1" width="89.125" style="0" customWidth="1"/>
    <col min="2" max="2" width="27.375" style="0" customWidth="1"/>
    <col min="3" max="3" width="8.75390625" style="0" hidden="1" customWidth="1"/>
    <col min="4" max="4" width="16.00390625" style="0" customWidth="1"/>
    <col min="6" max="6" width="16.00390625" style="0" customWidth="1"/>
  </cols>
  <sheetData>
    <row r="1" ht="12.75">
      <c r="B1" t="s">
        <v>237</v>
      </c>
    </row>
    <row r="2" ht="12.75">
      <c r="B2" t="s">
        <v>235</v>
      </c>
    </row>
    <row r="3" ht="12.75">
      <c r="B3" t="s">
        <v>236</v>
      </c>
    </row>
    <row r="4" ht="12.75">
      <c r="B4" t="s">
        <v>274</v>
      </c>
    </row>
    <row r="5" spans="1:5" ht="39" customHeight="1">
      <c r="A5" s="187" t="s">
        <v>263</v>
      </c>
      <c r="B5" s="188"/>
      <c r="C5" s="188"/>
      <c r="D5" s="188"/>
      <c r="E5" s="2"/>
    </row>
    <row r="6" spans="2:5" ht="15" customHeight="1" thickBot="1">
      <c r="B6" s="11"/>
      <c r="C6" s="11"/>
      <c r="D6" s="11" t="s">
        <v>90</v>
      </c>
      <c r="E6" s="2"/>
    </row>
    <row r="7" spans="1:4" ht="46.5" customHeight="1" thickBot="1">
      <c r="A7" s="166" t="s">
        <v>168</v>
      </c>
      <c r="B7" s="167" t="s">
        <v>169</v>
      </c>
      <c r="C7" s="168" t="s">
        <v>25</v>
      </c>
      <c r="D7" s="169" t="s">
        <v>264</v>
      </c>
    </row>
    <row r="8" spans="1:4" ht="25.5" customHeight="1">
      <c r="A8" s="145" t="s">
        <v>170</v>
      </c>
      <c r="B8" s="146"/>
      <c r="C8" s="147"/>
      <c r="D8" s="148">
        <f>D10+D27</f>
        <v>42313.299999999996</v>
      </c>
    </row>
    <row r="9" spans="1:4" ht="15" customHeight="1">
      <c r="A9" s="149" t="s">
        <v>171</v>
      </c>
      <c r="B9" s="150"/>
      <c r="C9" s="147"/>
      <c r="D9" s="148"/>
    </row>
    <row r="10" spans="1:4" ht="27.75" customHeight="1">
      <c r="A10" s="151" t="s">
        <v>49</v>
      </c>
      <c r="B10" s="106" t="s">
        <v>172</v>
      </c>
      <c r="C10" s="31" t="e">
        <f>C11+C16+C21</f>
        <v>#REF!</v>
      </c>
      <c r="D10" s="113">
        <f>D11+D16+D21+D19+D26+D18</f>
        <v>35688.299999999996</v>
      </c>
    </row>
    <row r="11" spans="1:4" ht="15">
      <c r="A11" s="152" t="s">
        <v>26</v>
      </c>
      <c r="B11" s="109" t="s">
        <v>173</v>
      </c>
      <c r="C11" s="32" t="e">
        <f>C12+C13+C15</f>
        <v>#REF!</v>
      </c>
      <c r="D11" s="114">
        <f>D12+D13+D15+D14</f>
        <v>31172.899999999998</v>
      </c>
    </row>
    <row r="12" spans="1:4" ht="32.25" customHeight="1">
      <c r="A12" s="153" t="s">
        <v>243</v>
      </c>
      <c r="B12" s="105" t="s">
        <v>174</v>
      </c>
      <c r="C12" s="61" t="e">
        <f>#REF!+C13</f>
        <v>#REF!</v>
      </c>
      <c r="D12" s="115">
        <v>17784.3</v>
      </c>
    </row>
    <row r="13" spans="1:4" ht="33" customHeight="1">
      <c r="A13" s="153" t="s">
        <v>244</v>
      </c>
      <c r="B13" s="105" t="s">
        <v>175</v>
      </c>
      <c r="C13" s="33">
        <v>1400</v>
      </c>
      <c r="D13" s="116">
        <v>4316.4</v>
      </c>
    </row>
    <row r="14" spans="1:4" ht="17.25" customHeight="1">
      <c r="A14" s="153" t="s">
        <v>116</v>
      </c>
      <c r="B14" s="105" t="s">
        <v>176</v>
      </c>
      <c r="C14" s="33"/>
      <c r="D14" s="117">
        <v>4040.3</v>
      </c>
    </row>
    <row r="15" spans="1:4" ht="19.5" customHeight="1">
      <c r="A15" s="154" t="s">
        <v>27</v>
      </c>
      <c r="B15" s="105" t="s">
        <v>177</v>
      </c>
      <c r="C15" s="33"/>
      <c r="D15" s="117">
        <f>5020+11.9</f>
        <v>5031.9</v>
      </c>
    </row>
    <row r="16" spans="1:12" ht="19.5" customHeight="1">
      <c r="A16" s="155" t="s">
        <v>40</v>
      </c>
      <c r="B16" s="109" t="s">
        <v>178</v>
      </c>
      <c r="C16" s="31">
        <f>C17+C18</f>
        <v>0</v>
      </c>
      <c r="D16" s="113">
        <f>D17</f>
        <v>1934.4</v>
      </c>
      <c r="J16" s="19"/>
      <c r="K16" s="189"/>
      <c r="L16" s="189"/>
    </row>
    <row r="17" spans="1:12" ht="50.25" customHeight="1">
      <c r="A17" s="156" t="s">
        <v>41</v>
      </c>
      <c r="B17" s="110" t="s">
        <v>179</v>
      </c>
      <c r="C17" s="31"/>
      <c r="D17" s="118">
        <v>1934.4</v>
      </c>
      <c r="J17" s="19"/>
      <c r="K17" s="20"/>
      <c r="L17" s="20"/>
    </row>
    <row r="18" spans="1:12" ht="16.5" customHeight="1">
      <c r="A18" s="157" t="s">
        <v>28</v>
      </c>
      <c r="B18" s="109" t="s">
        <v>180</v>
      </c>
      <c r="C18" s="34"/>
      <c r="D18" s="170">
        <v>0</v>
      </c>
      <c r="J18" s="19"/>
      <c r="K18" s="19"/>
      <c r="L18" s="19"/>
    </row>
    <row r="19" spans="1:12" ht="27.75" customHeight="1">
      <c r="A19" s="157" t="s">
        <v>42</v>
      </c>
      <c r="B19" s="106" t="s">
        <v>181</v>
      </c>
      <c r="C19" s="34"/>
      <c r="D19" s="144">
        <f>D20</f>
        <v>1491.5</v>
      </c>
      <c r="J19" s="19"/>
      <c r="K19" s="19"/>
      <c r="L19" s="19"/>
    </row>
    <row r="20" spans="1:12" ht="48" customHeight="1">
      <c r="A20" s="158" t="s">
        <v>43</v>
      </c>
      <c r="B20" s="107" t="s">
        <v>182</v>
      </c>
      <c r="C20" s="34"/>
      <c r="D20" s="117">
        <v>1491.5</v>
      </c>
      <c r="J20" s="19"/>
      <c r="K20" s="19"/>
      <c r="L20" s="19"/>
    </row>
    <row r="21" spans="1:4" ht="24.75" customHeight="1">
      <c r="A21" s="155" t="s">
        <v>44</v>
      </c>
      <c r="B21" s="106" t="s">
        <v>183</v>
      </c>
      <c r="C21" s="31"/>
      <c r="D21" s="119">
        <f>D22+D25+D23+D24</f>
        <v>1089.5</v>
      </c>
    </row>
    <row r="22" spans="1:4" ht="49.5" customHeight="1">
      <c r="A22" s="159" t="s">
        <v>45</v>
      </c>
      <c r="B22" s="107" t="s">
        <v>184</v>
      </c>
      <c r="C22" s="60"/>
      <c r="D22" s="118">
        <v>231</v>
      </c>
    </row>
    <row r="23" spans="1:4" ht="49.5" customHeight="1">
      <c r="A23" s="159" t="s">
        <v>245</v>
      </c>
      <c r="B23" s="107" t="s">
        <v>185</v>
      </c>
      <c r="C23" s="60"/>
      <c r="D23" s="118">
        <v>710</v>
      </c>
    </row>
    <row r="24" spans="1:4" ht="47.25" customHeight="1">
      <c r="A24" s="159" t="s">
        <v>245</v>
      </c>
      <c r="B24" s="107" t="s">
        <v>185</v>
      </c>
      <c r="C24" s="60"/>
      <c r="D24" s="118">
        <v>80.5</v>
      </c>
    </row>
    <row r="25" spans="1:4" ht="52.5" customHeight="1">
      <c r="A25" s="159" t="s">
        <v>245</v>
      </c>
      <c r="B25" s="107" t="s">
        <v>185</v>
      </c>
      <c r="C25" s="60"/>
      <c r="D25" s="118">
        <v>68</v>
      </c>
    </row>
    <row r="26" spans="1:4" ht="15">
      <c r="A26" s="155" t="s">
        <v>29</v>
      </c>
      <c r="B26" s="109" t="s">
        <v>186</v>
      </c>
      <c r="C26" s="32" t="e">
        <f>#REF!</f>
        <v>#REF!</v>
      </c>
      <c r="D26" s="120">
        <v>0</v>
      </c>
    </row>
    <row r="27" spans="1:4" ht="15">
      <c r="A27" s="160" t="s">
        <v>30</v>
      </c>
      <c r="B27" s="109" t="s">
        <v>187</v>
      </c>
      <c r="C27" s="31" t="e">
        <f>#REF!+C28</f>
        <v>#REF!</v>
      </c>
      <c r="D27" s="113">
        <f>D28</f>
        <v>6625</v>
      </c>
    </row>
    <row r="28" spans="1:7" ht="34.5" customHeight="1">
      <c r="A28" s="155" t="s">
        <v>48</v>
      </c>
      <c r="B28" s="108" t="s">
        <v>188</v>
      </c>
      <c r="C28" s="32">
        <f>C29+C30+C31+C32</f>
        <v>0</v>
      </c>
      <c r="D28" s="121">
        <f>D29+D30+D31+D32</f>
        <v>6625</v>
      </c>
      <c r="G28" s="12"/>
    </row>
    <row r="29" spans="1:7" ht="39" customHeight="1">
      <c r="A29" s="159" t="s">
        <v>246</v>
      </c>
      <c r="B29" s="108" t="s">
        <v>188</v>
      </c>
      <c r="C29" s="33"/>
      <c r="D29" s="116">
        <v>0</v>
      </c>
      <c r="G29" s="12"/>
    </row>
    <row r="30" spans="1:7" ht="31.5" customHeight="1">
      <c r="A30" s="159" t="s">
        <v>247</v>
      </c>
      <c r="B30" s="108" t="s">
        <v>189</v>
      </c>
      <c r="C30" s="33"/>
      <c r="D30" s="116">
        <v>1505</v>
      </c>
      <c r="G30" s="12"/>
    </row>
    <row r="31" spans="1:7" ht="33.75" customHeight="1">
      <c r="A31" s="159" t="s">
        <v>248</v>
      </c>
      <c r="B31" s="108" t="s">
        <v>190</v>
      </c>
      <c r="C31" s="33"/>
      <c r="D31" s="116">
        <v>3800</v>
      </c>
      <c r="G31" s="12"/>
    </row>
    <row r="32" spans="1:7" ht="40.5" customHeight="1" thickBot="1">
      <c r="A32" s="161" t="s">
        <v>249</v>
      </c>
      <c r="B32" s="162" t="s">
        <v>191</v>
      </c>
      <c r="C32" s="163"/>
      <c r="D32" s="116">
        <v>1320</v>
      </c>
      <c r="G32" s="12"/>
    </row>
    <row r="33" spans="2:4" ht="15.75">
      <c r="B33" s="164"/>
      <c r="C33" s="165"/>
      <c r="D33" s="165"/>
    </row>
    <row r="34" spans="2:4" ht="12.75">
      <c r="B34" s="14"/>
      <c r="C34" s="16"/>
      <c r="D34" s="16"/>
    </row>
    <row r="35" spans="2:4" ht="12.75">
      <c r="B35" s="8"/>
      <c r="C35" s="10"/>
      <c r="D35" s="10"/>
    </row>
    <row r="36" spans="2:5" ht="15">
      <c r="B36" s="17"/>
      <c r="C36" s="17"/>
      <c r="D36" s="18"/>
      <c r="E36" s="4"/>
    </row>
    <row r="37" spans="2:5" ht="15.75" customHeight="1" hidden="1">
      <c r="B37" s="17" t="s">
        <v>34</v>
      </c>
      <c r="C37" s="17"/>
      <c r="D37" s="93" t="s">
        <v>33</v>
      </c>
      <c r="E37" s="6"/>
    </row>
  </sheetData>
  <sheetProtection/>
  <mergeCells count="2">
    <mergeCell ref="A5:D5"/>
    <mergeCell ref="K16:L16"/>
  </mergeCells>
  <printOptions/>
  <pageMargins left="0.7" right="0.7" top="0.75" bottom="0.75" header="0.3" footer="0.3"/>
  <pageSetup horizontalDpi="600" verticalDpi="600" orientation="portrait" paperSize="9" scale="67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="85" zoomScaleNormal="85" zoomScalePageLayoutView="0" workbookViewId="0" topLeftCell="A25">
      <selection activeCell="D4" sqref="D4"/>
    </sheetView>
  </sheetViews>
  <sheetFormatPr defaultColWidth="9.00390625" defaultRowHeight="12.75"/>
  <cols>
    <col min="1" max="1" width="18.125" style="0" customWidth="1"/>
    <col min="2" max="2" width="22.25390625" style="0" customWidth="1"/>
    <col min="3" max="3" width="20.125" style="0" customWidth="1"/>
    <col min="4" max="4" width="69.375" style="0" customWidth="1"/>
    <col min="5" max="5" width="20.00390625" style="0" customWidth="1"/>
    <col min="7" max="7" width="16.00390625" style="0" customWidth="1"/>
  </cols>
  <sheetData>
    <row r="1" ht="12.75">
      <c r="D1" t="s">
        <v>238</v>
      </c>
    </row>
    <row r="2" ht="12.75">
      <c r="D2" t="s">
        <v>235</v>
      </c>
    </row>
    <row r="3" ht="12.75">
      <c r="D3" t="s">
        <v>236</v>
      </c>
    </row>
    <row r="4" ht="12.75">
      <c r="D4" t="s">
        <v>274</v>
      </c>
    </row>
    <row r="5" spans="1:6" ht="37.5" customHeight="1">
      <c r="A5" s="187" t="s">
        <v>262</v>
      </c>
      <c r="B5" s="193"/>
      <c r="C5" s="193"/>
      <c r="D5" s="193"/>
      <c r="E5" s="193"/>
      <c r="F5" s="2"/>
    </row>
    <row r="6" spans="1:6" ht="27" customHeight="1" thickBot="1">
      <c r="A6" s="1"/>
      <c r="B6" s="11"/>
      <c r="C6" s="11"/>
      <c r="D6" s="11"/>
      <c r="E6" s="11" t="s">
        <v>90</v>
      </c>
      <c r="F6" s="2"/>
    </row>
    <row r="7" spans="1:5" ht="65.25" customHeight="1" thickBot="1">
      <c r="A7" s="101" t="s">
        <v>88</v>
      </c>
      <c r="B7" s="35" t="s">
        <v>89</v>
      </c>
      <c r="C7" s="102" t="s">
        <v>193</v>
      </c>
      <c r="D7" s="36" t="s">
        <v>115</v>
      </c>
      <c r="E7" s="169" t="s">
        <v>264</v>
      </c>
    </row>
    <row r="8" spans="1:5" ht="27.75" customHeight="1">
      <c r="A8" s="103" t="s">
        <v>92</v>
      </c>
      <c r="B8" s="106" t="s">
        <v>91</v>
      </c>
      <c r="C8" s="103" t="s">
        <v>92</v>
      </c>
      <c r="D8" s="23" t="s">
        <v>49</v>
      </c>
      <c r="E8" s="113">
        <f>E9+E14+E19+E17+E24+E16</f>
        <v>35688.299999999996</v>
      </c>
    </row>
    <row r="9" spans="1:5" ht="15">
      <c r="A9" s="104" t="s">
        <v>92</v>
      </c>
      <c r="B9" s="109" t="s">
        <v>114</v>
      </c>
      <c r="C9" s="104" t="s">
        <v>92</v>
      </c>
      <c r="D9" s="24" t="s">
        <v>26</v>
      </c>
      <c r="E9" s="114">
        <f>E10+E11+E13+E12</f>
        <v>31172.899999999998</v>
      </c>
    </row>
    <row r="10" spans="1:5" ht="32.25" customHeight="1">
      <c r="A10" s="41">
        <v>182</v>
      </c>
      <c r="B10" s="105" t="s">
        <v>102</v>
      </c>
      <c r="C10" s="105">
        <v>110</v>
      </c>
      <c r="D10" s="21" t="s">
        <v>243</v>
      </c>
      <c r="E10" s="115">
        <v>17784.3</v>
      </c>
    </row>
    <row r="11" spans="1:5" ht="42.75" customHeight="1">
      <c r="A11" s="41">
        <v>182</v>
      </c>
      <c r="B11" s="105" t="s">
        <v>103</v>
      </c>
      <c r="C11" s="105">
        <v>110</v>
      </c>
      <c r="D11" s="21" t="s">
        <v>244</v>
      </c>
      <c r="E11" s="116">
        <v>4316.4</v>
      </c>
    </row>
    <row r="12" spans="1:5" ht="27.75" customHeight="1">
      <c r="A12" s="41">
        <v>182</v>
      </c>
      <c r="B12" s="105" t="s">
        <v>104</v>
      </c>
      <c r="C12" s="105">
        <v>110</v>
      </c>
      <c r="D12" s="21" t="s">
        <v>116</v>
      </c>
      <c r="E12" s="117">
        <v>4040.3</v>
      </c>
    </row>
    <row r="13" spans="1:5" ht="29.25" customHeight="1">
      <c r="A13" s="41">
        <v>182</v>
      </c>
      <c r="B13" s="105" t="s">
        <v>105</v>
      </c>
      <c r="C13" s="105">
        <v>110</v>
      </c>
      <c r="D13" s="22" t="s">
        <v>27</v>
      </c>
      <c r="E13" s="117">
        <f>5020+11.9</f>
        <v>5031.9</v>
      </c>
    </row>
    <row r="14" spans="1:13" ht="29.25" customHeight="1">
      <c r="A14" s="103" t="s">
        <v>92</v>
      </c>
      <c r="B14" s="109" t="s">
        <v>106</v>
      </c>
      <c r="C14" s="103" t="s">
        <v>92</v>
      </c>
      <c r="D14" s="25" t="s">
        <v>40</v>
      </c>
      <c r="E14" s="113">
        <f>E15</f>
        <v>1934.4</v>
      </c>
      <c r="K14" s="19"/>
      <c r="L14" s="189"/>
      <c r="M14" s="189"/>
    </row>
    <row r="15" spans="1:13" ht="64.5" customHeight="1">
      <c r="A15" s="104" t="s">
        <v>92</v>
      </c>
      <c r="B15" s="110" t="s">
        <v>107</v>
      </c>
      <c r="C15" s="104" t="s">
        <v>93</v>
      </c>
      <c r="D15" s="26" t="s">
        <v>41</v>
      </c>
      <c r="E15" s="118">
        <v>1934.4</v>
      </c>
      <c r="K15" s="19"/>
      <c r="L15" s="20"/>
      <c r="M15" s="20"/>
    </row>
    <row r="16" spans="1:13" ht="30">
      <c r="A16" s="41">
        <v>182</v>
      </c>
      <c r="B16" s="109" t="s">
        <v>108</v>
      </c>
      <c r="C16" s="106">
        <v>110</v>
      </c>
      <c r="D16" s="70" t="s">
        <v>28</v>
      </c>
      <c r="E16" s="170">
        <v>0</v>
      </c>
      <c r="K16" s="19"/>
      <c r="L16" s="19"/>
      <c r="M16" s="19"/>
    </row>
    <row r="17" spans="1:13" ht="37.5" customHeight="1">
      <c r="A17" s="104" t="s">
        <v>92</v>
      </c>
      <c r="B17" s="106" t="s">
        <v>109</v>
      </c>
      <c r="C17" s="106">
        <v>130</v>
      </c>
      <c r="D17" s="70" t="s">
        <v>42</v>
      </c>
      <c r="E17" s="144">
        <f>E18</f>
        <v>1491.5</v>
      </c>
      <c r="K17" s="19"/>
      <c r="L17" s="19"/>
      <c r="M17" s="19"/>
    </row>
    <row r="18" spans="1:13" ht="70.5" customHeight="1">
      <c r="A18" s="41">
        <v>867</v>
      </c>
      <c r="B18" s="107" t="s">
        <v>110</v>
      </c>
      <c r="C18" s="136">
        <v>130</v>
      </c>
      <c r="D18" s="27" t="s">
        <v>43</v>
      </c>
      <c r="E18" s="117">
        <v>1491.5</v>
      </c>
      <c r="K18" s="19"/>
      <c r="L18" s="19"/>
      <c r="M18" s="19"/>
    </row>
    <row r="19" spans="1:5" ht="32.25" customHeight="1">
      <c r="A19" s="103" t="s">
        <v>92</v>
      </c>
      <c r="B19" s="106" t="s">
        <v>111</v>
      </c>
      <c r="C19" s="103" t="s">
        <v>92</v>
      </c>
      <c r="D19" s="25" t="s">
        <v>44</v>
      </c>
      <c r="E19" s="119">
        <f>E20+E23+E21+E22</f>
        <v>1089.5</v>
      </c>
    </row>
    <row r="20" spans="1:5" ht="59.25" customHeight="1">
      <c r="A20" s="41">
        <v>182</v>
      </c>
      <c r="B20" s="107" t="s">
        <v>112</v>
      </c>
      <c r="C20" s="107">
        <v>140</v>
      </c>
      <c r="D20" s="28" t="s">
        <v>45</v>
      </c>
      <c r="E20" s="118">
        <v>231</v>
      </c>
    </row>
    <row r="21" spans="1:5" ht="59.25" customHeight="1">
      <c r="A21" s="41">
        <v>806</v>
      </c>
      <c r="B21" s="107" t="s">
        <v>113</v>
      </c>
      <c r="C21" s="107">
        <v>140</v>
      </c>
      <c r="D21" s="28" t="s">
        <v>245</v>
      </c>
      <c r="E21" s="118">
        <v>710</v>
      </c>
    </row>
    <row r="22" spans="1:5" ht="59.25" customHeight="1">
      <c r="A22" s="41">
        <v>807</v>
      </c>
      <c r="B22" s="107" t="s">
        <v>113</v>
      </c>
      <c r="C22" s="107">
        <v>140</v>
      </c>
      <c r="D22" s="28" t="s">
        <v>245</v>
      </c>
      <c r="E22" s="118">
        <v>80.5</v>
      </c>
    </row>
    <row r="23" spans="1:5" ht="60" customHeight="1">
      <c r="A23" s="41">
        <v>848</v>
      </c>
      <c r="B23" s="107" t="s">
        <v>113</v>
      </c>
      <c r="C23" s="107">
        <v>140</v>
      </c>
      <c r="D23" s="28" t="s">
        <v>245</v>
      </c>
      <c r="E23" s="118">
        <v>68</v>
      </c>
    </row>
    <row r="24" spans="1:5" ht="15">
      <c r="A24" s="103" t="s">
        <v>92</v>
      </c>
      <c r="B24" s="109" t="s">
        <v>101</v>
      </c>
      <c r="C24" s="103" t="s">
        <v>92</v>
      </c>
      <c r="D24" s="25" t="s">
        <v>29</v>
      </c>
      <c r="E24" s="120">
        <v>0</v>
      </c>
    </row>
    <row r="25" spans="1:5" ht="15">
      <c r="A25" s="103" t="s">
        <v>92</v>
      </c>
      <c r="B25" s="109" t="s">
        <v>94</v>
      </c>
      <c r="C25" s="103" t="s">
        <v>92</v>
      </c>
      <c r="D25" s="29" t="s">
        <v>30</v>
      </c>
      <c r="E25" s="113">
        <f>E26+E28</f>
        <v>6625</v>
      </c>
    </row>
    <row r="26" spans="1:5" ht="28.5">
      <c r="A26" s="103" t="s">
        <v>92</v>
      </c>
      <c r="B26" s="112" t="s">
        <v>95</v>
      </c>
      <c r="C26" s="103" t="s">
        <v>92</v>
      </c>
      <c r="D26" s="25" t="s">
        <v>46</v>
      </c>
      <c r="E26" s="114">
        <f>E27</f>
        <v>0</v>
      </c>
    </row>
    <row r="27" spans="1:5" ht="45">
      <c r="A27" s="111">
        <v>916</v>
      </c>
      <c r="B27" s="112" t="s">
        <v>96</v>
      </c>
      <c r="C27" s="103" t="s">
        <v>92</v>
      </c>
      <c r="D27" s="28" t="s">
        <v>47</v>
      </c>
      <c r="E27" s="116">
        <v>0</v>
      </c>
    </row>
    <row r="28" spans="1:8" ht="46.5" customHeight="1">
      <c r="A28" s="103" t="s">
        <v>92</v>
      </c>
      <c r="B28" s="108" t="s">
        <v>97</v>
      </c>
      <c r="C28" s="108">
        <v>151</v>
      </c>
      <c r="D28" s="25" t="s">
        <v>48</v>
      </c>
      <c r="E28" s="121">
        <f>E29+E30+E31+E32</f>
        <v>6625</v>
      </c>
      <c r="H28" s="12"/>
    </row>
    <row r="29" spans="1:8" ht="46.5" customHeight="1">
      <c r="A29" s="111">
        <v>916</v>
      </c>
      <c r="B29" s="108" t="s">
        <v>97</v>
      </c>
      <c r="C29" s="108">
        <v>151</v>
      </c>
      <c r="D29" s="28" t="s">
        <v>246</v>
      </c>
      <c r="E29" s="116">
        <v>0</v>
      </c>
      <c r="H29" s="12"/>
    </row>
    <row r="30" spans="1:8" ht="48.75" customHeight="1">
      <c r="A30" s="111">
        <v>916</v>
      </c>
      <c r="B30" s="108" t="s">
        <v>98</v>
      </c>
      <c r="C30" s="108">
        <v>151</v>
      </c>
      <c r="D30" s="28" t="s">
        <v>247</v>
      </c>
      <c r="E30" s="116">
        <v>1505</v>
      </c>
      <c r="H30" s="12"/>
    </row>
    <row r="31" spans="1:8" ht="48.75" customHeight="1">
      <c r="A31" s="111">
        <v>916</v>
      </c>
      <c r="B31" s="108" t="s">
        <v>99</v>
      </c>
      <c r="C31" s="108">
        <v>151</v>
      </c>
      <c r="D31" s="28" t="s">
        <v>248</v>
      </c>
      <c r="E31" s="116">
        <v>3800</v>
      </c>
      <c r="H31" s="12"/>
    </row>
    <row r="32" spans="1:8" ht="48" customHeight="1">
      <c r="A32" s="111">
        <v>916</v>
      </c>
      <c r="B32" s="108" t="s">
        <v>100</v>
      </c>
      <c r="C32" s="108">
        <v>151</v>
      </c>
      <c r="D32" s="28" t="s">
        <v>249</v>
      </c>
      <c r="E32" s="116">
        <v>1320</v>
      </c>
      <c r="H32" s="12"/>
    </row>
    <row r="33" spans="1:5" ht="16.5" thickBot="1">
      <c r="A33" s="190" t="s">
        <v>31</v>
      </c>
      <c r="B33" s="191"/>
      <c r="C33" s="191"/>
      <c r="D33" s="192"/>
      <c r="E33" s="122">
        <f>E8+E25</f>
        <v>42313.299999999996</v>
      </c>
    </row>
    <row r="34" spans="1:5" ht="12.75">
      <c r="A34" s="13"/>
      <c r="B34" s="14"/>
      <c r="C34" s="14"/>
      <c r="D34" s="15"/>
      <c r="E34" s="16"/>
    </row>
    <row r="35" spans="2:5" ht="12.75">
      <c r="B35" s="8"/>
      <c r="C35" s="8"/>
      <c r="D35" s="9"/>
      <c r="E35" s="10"/>
    </row>
    <row r="36" spans="2:6" ht="15">
      <c r="B36" s="17"/>
      <c r="C36" s="17"/>
      <c r="D36" s="17"/>
      <c r="E36" s="18"/>
      <c r="F36" s="4"/>
    </row>
    <row r="37" spans="2:6" ht="15.75" customHeight="1" hidden="1">
      <c r="B37" s="17" t="s">
        <v>34</v>
      </c>
      <c r="C37" s="17"/>
      <c r="D37" s="17" t="s">
        <v>36</v>
      </c>
      <c r="E37" s="93" t="s">
        <v>33</v>
      </c>
      <c r="F37" s="6"/>
    </row>
  </sheetData>
  <sheetProtection/>
  <mergeCells count="3">
    <mergeCell ref="L14:M14"/>
    <mergeCell ref="A33:D33"/>
    <mergeCell ref="A5:E5"/>
  </mergeCells>
  <printOptions/>
  <pageMargins left="0.34" right="0.3" top="1" bottom="0.48" header="0.5" footer="0.5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A28">
      <selection activeCell="C4" sqref="C4"/>
    </sheetView>
  </sheetViews>
  <sheetFormatPr defaultColWidth="9.00390625" defaultRowHeight="12.75"/>
  <cols>
    <col min="1" max="1" width="6.25390625" style="0" customWidth="1"/>
    <col min="2" max="2" width="90.625" style="0" customWidth="1"/>
    <col min="3" max="3" width="19.00390625" style="0" customWidth="1"/>
    <col min="4" max="5" width="13.375" style="0" customWidth="1"/>
  </cols>
  <sheetData>
    <row r="1" ht="12.75">
      <c r="C1" t="s">
        <v>239</v>
      </c>
    </row>
    <row r="2" ht="14.25" customHeight="1">
      <c r="C2" t="s">
        <v>235</v>
      </c>
    </row>
    <row r="3" ht="14.25" customHeight="1">
      <c r="C3" t="s">
        <v>236</v>
      </c>
    </row>
    <row r="4" ht="12" customHeight="1">
      <c r="C4" t="s">
        <v>274</v>
      </c>
    </row>
    <row r="5" spans="1:4" ht="21.75" customHeight="1">
      <c r="A5" s="1"/>
      <c r="B5" s="2"/>
      <c r="C5" s="2"/>
      <c r="D5" s="2"/>
    </row>
    <row r="6" spans="1:5" ht="39.75" customHeight="1">
      <c r="A6" s="187" t="s">
        <v>261</v>
      </c>
      <c r="B6" s="187"/>
      <c r="C6" s="187"/>
      <c r="D6" s="187"/>
      <c r="E6" s="187"/>
    </row>
    <row r="7" spans="1:5" ht="13.5" thickBot="1">
      <c r="A7" s="3"/>
      <c r="E7" s="58" t="s">
        <v>90</v>
      </c>
    </row>
    <row r="8" spans="1:5" ht="66" customHeight="1" thickBot="1">
      <c r="A8" s="98" t="s">
        <v>0</v>
      </c>
      <c r="B8" s="30" t="s">
        <v>1</v>
      </c>
      <c r="C8" s="138" t="s">
        <v>2</v>
      </c>
      <c r="D8" s="137" t="s">
        <v>3</v>
      </c>
      <c r="E8" s="169" t="s">
        <v>264</v>
      </c>
    </row>
    <row r="9" spans="1:5" s="1" customFormat="1" ht="17.25" customHeight="1">
      <c r="A9" s="94">
        <v>1</v>
      </c>
      <c r="B9" s="95" t="s">
        <v>5</v>
      </c>
      <c r="C9" s="50" t="s">
        <v>6</v>
      </c>
      <c r="D9" s="96"/>
      <c r="E9" s="97">
        <f>E10+E11+E12+E13+E14+E15</f>
        <v>9637.1</v>
      </c>
    </row>
    <row r="10" spans="1:5" s="1" customFormat="1" ht="27" customHeight="1">
      <c r="A10" s="41">
        <f>A9+1</f>
        <v>2</v>
      </c>
      <c r="B10" s="71" t="s">
        <v>50</v>
      </c>
      <c r="C10" s="42" t="s">
        <v>7</v>
      </c>
      <c r="D10" s="39" t="s">
        <v>8</v>
      </c>
      <c r="E10" s="43">
        <v>458</v>
      </c>
    </row>
    <row r="11" spans="1:9" s="1" customFormat="1" ht="25.5" customHeight="1">
      <c r="A11" s="41">
        <f>A10+1</f>
        <v>3</v>
      </c>
      <c r="B11" s="71" t="s">
        <v>51</v>
      </c>
      <c r="C11" s="42" t="s">
        <v>9</v>
      </c>
      <c r="D11" s="39" t="s">
        <v>8</v>
      </c>
      <c r="E11" s="43">
        <v>1801.6</v>
      </c>
      <c r="G11" s="3"/>
      <c r="H11" s="3"/>
      <c r="I11" s="3"/>
    </row>
    <row r="12" spans="1:9" s="1" customFormat="1" ht="27" customHeight="1">
      <c r="A12" s="41">
        <v>4</v>
      </c>
      <c r="B12" s="71" t="s">
        <v>52</v>
      </c>
      <c r="C12" s="42" t="s">
        <v>10</v>
      </c>
      <c r="D12" s="42"/>
      <c r="E12" s="43">
        <v>6529.4</v>
      </c>
      <c r="G12" s="3"/>
      <c r="H12" s="194"/>
      <c r="I12" s="194"/>
    </row>
    <row r="13" spans="1:9" s="1" customFormat="1" ht="18" customHeight="1">
      <c r="A13" s="41"/>
      <c r="B13" s="80" t="s">
        <v>195</v>
      </c>
      <c r="C13" s="42" t="s">
        <v>194</v>
      </c>
      <c r="D13" s="42"/>
      <c r="E13" s="43">
        <v>242.1</v>
      </c>
      <c r="G13" s="3"/>
      <c r="H13" s="171"/>
      <c r="I13" s="171"/>
    </row>
    <row r="14" spans="1:5" s="1" customFormat="1" ht="14.25">
      <c r="A14" s="41">
        <v>5</v>
      </c>
      <c r="B14" s="72" t="s">
        <v>32</v>
      </c>
      <c r="C14" s="42" t="s">
        <v>53</v>
      </c>
      <c r="D14" s="39"/>
      <c r="E14" s="44">
        <v>0</v>
      </c>
    </row>
    <row r="15" spans="1:5" s="1" customFormat="1" ht="15">
      <c r="A15" s="41">
        <v>6</v>
      </c>
      <c r="B15" s="73" t="s">
        <v>11</v>
      </c>
      <c r="C15" s="65" t="s">
        <v>54</v>
      </c>
      <c r="D15" s="65"/>
      <c r="E15" s="59">
        <f>E16+E17+E20+E19+E18</f>
        <v>606</v>
      </c>
    </row>
    <row r="16" spans="1:5" s="1" customFormat="1" ht="16.5" customHeight="1">
      <c r="A16" s="41">
        <v>7</v>
      </c>
      <c r="B16" s="73" t="s">
        <v>72</v>
      </c>
      <c r="C16" s="42" t="s">
        <v>54</v>
      </c>
      <c r="D16" s="42" t="s">
        <v>12</v>
      </c>
      <c r="E16" s="43">
        <v>0</v>
      </c>
    </row>
    <row r="17" spans="1:5" s="1" customFormat="1" ht="34.5" customHeight="1">
      <c r="A17" s="41">
        <v>8</v>
      </c>
      <c r="B17" s="74" t="s">
        <v>212</v>
      </c>
      <c r="C17" s="42" t="s">
        <v>54</v>
      </c>
      <c r="D17" s="42" t="s">
        <v>13</v>
      </c>
      <c r="E17" s="44">
        <v>199.5</v>
      </c>
    </row>
    <row r="18" spans="1:5" s="1" customFormat="1" ht="27.75" customHeight="1">
      <c r="A18" s="41">
        <v>9</v>
      </c>
      <c r="B18" s="75" t="s">
        <v>250</v>
      </c>
      <c r="C18" s="42" t="s">
        <v>54</v>
      </c>
      <c r="D18" s="42" t="s">
        <v>266</v>
      </c>
      <c r="E18" s="44">
        <v>324.9</v>
      </c>
    </row>
    <row r="19" spans="1:5" s="1" customFormat="1" ht="40.5" customHeight="1">
      <c r="A19" s="41">
        <v>10</v>
      </c>
      <c r="B19" s="76" t="s">
        <v>211</v>
      </c>
      <c r="C19" s="42" t="s">
        <v>54</v>
      </c>
      <c r="D19" s="42" t="s">
        <v>266</v>
      </c>
      <c r="E19" s="44">
        <v>45.6</v>
      </c>
    </row>
    <row r="20" spans="1:5" s="1" customFormat="1" ht="16.5" customHeight="1">
      <c r="A20" s="41">
        <v>11</v>
      </c>
      <c r="B20" s="75" t="s">
        <v>35</v>
      </c>
      <c r="C20" s="45" t="s">
        <v>54</v>
      </c>
      <c r="D20" s="42" t="s">
        <v>265</v>
      </c>
      <c r="E20" s="46">
        <v>36</v>
      </c>
    </row>
    <row r="21" spans="1:5" s="1" customFormat="1" ht="18" customHeight="1">
      <c r="A21" s="41">
        <v>12</v>
      </c>
      <c r="B21" s="37" t="s">
        <v>63</v>
      </c>
      <c r="C21" s="38" t="s">
        <v>64</v>
      </c>
      <c r="D21" s="38"/>
      <c r="E21" s="40">
        <f>E22+E23</f>
        <v>15</v>
      </c>
    </row>
    <row r="22" spans="1:5" s="1" customFormat="1" ht="48.75" customHeight="1">
      <c r="A22" s="41">
        <v>13</v>
      </c>
      <c r="B22" s="77" t="s">
        <v>213</v>
      </c>
      <c r="C22" s="49" t="s">
        <v>14</v>
      </c>
      <c r="D22" s="172" t="s">
        <v>267</v>
      </c>
      <c r="E22" s="53">
        <v>0</v>
      </c>
    </row>
    <row r="23" spans="1:5" s="1" customFormat="1" ht="38.25" customHeight="1">
      <c r="A23" s="41">
        <v>14</v>
      </c>
      <c r="B23" s="71" t="s">
        <v>214</v>
      </c>
      <c r="C23" s="42" t="s">
        <v>14</v>
      </c>
      <c r="D23" s="172" t="s">
        <v>268</v>
      </c>
      <c r="E23" s="69">
        <v>15</v>
      </c>
    </row>
    <row r="24" spans="1:5" s="1" customFormat="1" ht="19.5" customHeight="1">
      <c r="A24" s="41">
        <v>15</v>
      </c>
      <c r="B24" s="37" t="s">
        <v>15</v>
      </c>
      <c r="C24" s="38" t="s">
        <v>16</v>
      </c>
      <c r="D24" s="38"/>
      <c r="E24" s="40">
        <f>E25+E26</f>
        <v>5152.8</v>
      </c>
    </row>
    <row r="25" spans="1:5" s="1" customFormat="1" ht="27.75" customHeight="1">
      <c r="A25" s="41">
        <v>16</v>
      </c>
      <c r="B25" s="78" t="s">
        <v>209</v>
      </c>
      <c r="C25" s="42" t="s">
        <v>65</v>
      </c>
      <c r="D25" s="38"/>
      <c r="E25" s="43">
        <v>5152.8</v>
      </c>
    </row>
    <row r="26" spans="1:5" s="1" customFormat="1" ht="19.5" customHeight="1">
      <c r="A26" s="41">
        <v>17</v>
      </c>
      <c r="B26" s="79" t="s">
        <v>55</v>
      </c>
      <c r="C26" s="42" t="s">
        <v>65</v>
      </c>
      <c r="D26" s="38"/>
      <c r="E26" s="43">
        <v>0</v>
      </c>
    </row>
    <row r="27" spans="1:5" s="1" customFormat="1" ht="19.5" customHeight="1">
      <c r="A27" s="41">
        <v>18</v>
      </c>
      <c r="B27" s="37" t="s">
        <v>17</v>
      </c>
      <c r="C27" s="38" t="s">
        <v>18</v>
      </c>
      <c r="D27" s="52"/>
      <c r="E27" s="40">
        <f>E28+E29+E30</f>
        <v>226</v>
      </c>
    </row>
    <row r="28" spans="1:5" s="1" customFormat="1" ht="19.5" customHeight="1">
      <c r="A28" s="41">
        <v>19</v>
      </c>
      <c r="B28" s="184" t="s">
        <v>269</v>
      </c>
      <c r="C28" s="185" t="s">
        <v>203</v>
      </c>
      <c r="D28" s="52"/>
      <c r="E28" s="186">
        <v>29</v>
      </c>
    </row>
    <row r="29" spans="1:5" s="1" customFormat="1" ht="41.25" customHeight="1">
      <c r="A29" s="41">
        <v>20</v>
      </c>
      <c r="B29" s="71" t="s">
        <v>56</v>
      </c>
      <c r="C29" s="42" t="s">
        <v>66</v>
      </c>
      <c r="D29" s="52"/>
      <c r="E29" s="43">
        <v>197</v>
      </c>
    </row>
    <row r="30" spans="1:5" s="1" customFormat="1" ht="28.5" customHeight="1">
      <c r="A30" s="41">
        <v>21</v>
      </c>
      <c r="B30" s="81" t="s">
        <v>215</v>
      </c>
      <c r="C30" s="42" t="s">
        <v>66</v>
      </c>
      <c r="D30" s="52"/>
      <c r="E30" s="43">
        <v>0</v>
      </c>
    </row>
    <row r="31" spans="1:5" s="1" customFormat="1" ht="18" customHeight="1">
      <c r="A31" s="41">
        <v>22</v>
      </c>
      <c r="B31" s="37" t="s">
        <v>57</v>
      </c>
      <c r="C31" s="38" t="s">
        <v>19</v>
      </c>
      <c r="D31" s="47"/>
      <c r="E31" s="40">
        <f>E32+E33</f>
        <v>10462.099999999999</v>
      </c>
    </row>
    <row r="32" spans="1:5" s="1" customFormat="1" ht="29.25" customHeight="1">
      <c r="A32" s="41">
        <v>23</v>
      </c>
      <c r="B32" s="81" t="s">
        <v>216</v>
      </c>
      <c r="C32" s="45" t="s">
        <v>20</v>
      </c>
      <c r="D32" s="45"/>
      <c r="E32" s="46">
        <v>9687.8</v>
      </c>
    </row>
    <row r="33" spans="1:5" s="1" customFormat="1" ht="29.25" customHeight="1">
      <c r="A33" s="41">
        <v>24</v>
      </c>
      <c r="B33" s="74" t="s">
        <v>217</v>
      </c>
      <c r="C33" s="45" t="s">
        <v>196</v>
      </c>
      <c r="D33" s="45"/>
      <c r="E33" s="46">
        <v>774.3</v>
      </c>
    </row>
    <row r="34" spans="1:5" s="1" customFormat="1" ht="19.5" customHeight="1">
      <c r="A34" s="41">
        <v>25</v>
      </c>
      <c r="B34" s="37" t="s">
        <v>22</v>
      </c>
      <c r="C34" s="38" t="s">
        <v>67</v>
      </c>
      <c r="D34" s="38"/>
      <c r="E34" s="48">
        <f>E36+E35</f>
        <v>6367.1</v>
      </c>
    </row>
    <row r="35" spans="1:5" s="1" customFormat="1" ht="18.75" customHeight="1">
      <c r="A35" s="41">
        <v>26</v>
      </c>
      <c r="B35" s="177" t="s">
        <v>200</v>
      </c>
      <c r="C35" s="172" t="s">
        <v>166</v>
      </c>
      <c r="D35" s="172"/>
      <c r="E35" s="173">
        <v>177.1</v>
      </c>
    </row>
    <row r="36" spans="1:5" s="1" customFormat="1" ht="15.75" customHeight="1">
      <c r="A36" s="41">
        <v>27</v>
      </c>
      <c r="B36" s="77" t="s">
        <v>58</v>
      </c>
      <c r="C36" s="49" t="s">
        <v>23</v>
      </c>
      <c r="D36" s="49"/>
      <c r="E36" s="51">
        <f>E37+E38+E39</f>
        <v>6190</v>
      </c>
    </row>
    <row r="37" spans="1:5" s="1" customFormat="1" ht="16.5" customHeight="1">
      <c r="A37" s="41">
        <v>28</v>
      </c>
      <c r="B37" s="74" t="s">
        <v>59</v>
      </c>
      <c r="C37" s="42" t="s">
        <v>23</v>
      </c>
      <c r="D37" s="42"/>
      <c r="E37" s="44">
        <v>1332.3</v>
      </c>
    </row>
    <row r="38" spans="1:5" s="1" customFormat="1" ht="17.25" customHeight="1">
      <c r="A38" s="41">
        <v>29</v>
      </c>
      <c r="B38" s="74" t="s">
        <v>60</v>
      </c>
      <c r="C38" s="42" t="s">
        <v>23</v>
      </c>
      <c r="D38" s="42"/>
      <c r="E38" s="44">
        <v>3738.4</v>
      </c>
    </row>
    <row r="39" spans="1:5" s="1" customFormat="1" ht="18.75" customHeight="1">
      <c r="A39" s="41">
        <v>30</v>
      </c>
      <c r="B39" s="74" t="s">
        <v>251</v>
      </c>
      <c r="C39" s="42" t="s">
        <v>23</v>
      </c>
      <c r="D39" s="42"/>
      <c r="E39" s="44">
        <v>1119.3</v>
      </c>
    </row>
    <row r="40" spans="1:5" s="1" customFormat="1" ht="18" customHeight="1">
      <c r="A40" s="41">
        <v>31</v>
      </c>
      <c r="B40" s="37" t="s">
        <v>61</v>
      </c>
      <c r="C40" s="38" t="s">
        <v>68</v>
      </c>
      <c r="D40" s="38"/>
      <c r="E40" s="40">
        <f>E41</f>
        <v>305</v>
      </c>
    </row>
    <row r="41" spans="1:5" s="1" customFormat="1" ht="22.5" customHeight="1">
      <c r="A41" s="41">
        <v>32</v>
      </c>
      <c r="B41" s="71" t="s">
        <v>218</v>
      </c>
      <c r="C41" s="42" t="s">
        <v>70</v>
      </c>
      <c r="D41" s="42"/>
      <c r="E41" s="44">
        <v>305</v>
      </c>
    </row>
    <row r="42" spans="1:5" s="1" customFormat="1" ht="22.5" customHeight="1">
      <c r="A42" s="41">
        <v>32</v>
      </c>
      <c r="B42" s="37" t="s">
        <v>62</v>
      </c>
      <c r="C42" s="38" t="s">
        <v>71</v>
      </c>
      <c r="D42" s="38"/>
      <c r="E42" s="54">
        <f>E43</f>
        <v>1140.3</v>
      </c>
    </row>
    <row r="43" spans="1:5" s="1" customFormat="1" ht="18" customHeight="1" thickBot="1">
      <c r="A43" s="41">
        <v>33</v>
      </c>
      <c r="B43" s="82" t="s">
        <v>21</v>
      </c>
      <c r="C43" s="55" t="s">
        <v>69</v>
      </c>
      <c r="D43" s="55"/>
      <c r="E43" s="56">
        <v>1140.3</v>
      </c>
    </row>
    <row r="44" spans="1:5" ht="22.5" customHeight="1" thickBot="1">
      <c r="A44" s="62"/>
      <c r="B44" s="66" t="s">
        <v>24</v>
      </c>
      <c r="C44" s="63"/>
      <c r="D44" s="63"/>
      <c r="E44" s="64">
        <f>E9+E21+E24+E27+E31+E34+E42+E40</f>
        <v>33305.4</v>
      </c>
    </row>
    <row r="45" spans="1:4" ht="14.25">
      <c r="A45" s="5"/>
      <c r="B45" s="7"/>
      <c r="C45" s="7"/>
      <c r="D45" s="7"/>
    </row>
    <row r="46" ht="14.25">
      <c r="B46" s="67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</sheetData>
  <sheetProtection/>
  <mergeCells count="2">
    <mergeCell ref="A6:E6"/>
    <mergeCell ref="H12:I12"/>
  </mergeCells>
  <printOptions/>
  <pageMargins left="0.24" right="0.23" top="0.26" bottom="0.2" header="0.25" footer="0.1574803149606299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5"/>
  <sheetViews>
    <sheetView zoomScalePageLayoutView="0" workbookViewId="0" topLeftCell="A76">
      <selection activeCell="D4" sqref="D4"/>
    </sheetView>
  </sheetViews>
  <sheetFormatPr defaultColWidth="9.00390625" defaultRowHeight="12.75"/>
  <cols>
    <col min="1" max="1" width="78.00390625" style="100" customWidth="1"/>
    <col min="2" max="2" width="6.625" style="0" customWidth="1"/>
    <col min="3" max="3" width="10.125" style="0" customWidth="1"/>
    <col min="4" max="4" width="8.375" style="0" customWidth="1"/>
    <col min="5" max="5" width="9.00390625" style="0" customWidth="1"/>
    <col min="6" max="6" width="15.875" style="123" customWidth="1"/>
    <col min="7" max="7" width="4.125" style="123" hidden="1" customWidth="1"/>
    <col min="8" max="8" width="10.75390625" style="0" bestFit="1" customWidth="1"/>
    <col min="10" max="10" width="17.875" style="0" customWidth="1"/>
  </cols>
  <sheetData>
    <row r="1" ht="12.75">
      <c r="D1" t="s">
        <v>240</v>
      </c>
    </row>
    <row r="2" ht="12.75">
      <c r="D2" t="s">
        <v>235</v>
      </c>
    </row>
    <row r="3" ht="12.75">
      <c r="D3" t="s">
        <v>236</v>
      </c>
    </row>
    <row r="4" spans="1:6" ht="12.75">
      <c r="A4" s="143"/>
      <c r="B4" s="175"/>
      <c r="C4" s="175"/>
      <c r="D4" t="s">
        <v>274</v>
      </c>
      <c r="F4" s="175"/>
    </row>
    <row r="5" spans="1:12" ht="39" customHeight="1">
      <c r="A5" s="187" t="s">
        <v>260</v>
      </c>
      <c r="B5" s="195"/>
      <c r="C5" s="195"/>
      <c r="D5" s="195"/>
      <c r="E5" s="195"/>
      <c r="F5" s="195"/>
      <c r="G5" s="99"/>
      <c r="H5" s="99"/>
      <c r="I5" s="99"/>
      <c r="J5" s="99"/>
      <c r="K5" s="99"/>
      <c r="L5" s="99"/>
    </row>
    <row r="7" ht="13.5" thickBot="1">
      <c r="F7" s="141" t="s">
        <v>90</v>
      </c>
    </row>
    <row r="8" spans="1:6" ht="44.25" customHeight="1" thickBot="1">
      <c r="A8" s="139" t="s">
        <v>81</v>
      </c>
      <c r="B8" s="140" t="s">
        <v>117</v>
      </c>
      <c r="C8" s="140" t="s">
        <v>118</v>
      </c>
      <c r="D8" s="140" t="s">
        <v>3</v>
      </c>
      <c r="E8" s="140" t="s">
        <v>4</v>
      </c>
      <c r="F8" s="169" t="s">
        <v>264</v>
      </c>
    </row>
    <row r="9" spans="1:6" ht="26.25" customHeight="1">
      <c r="A9" s="125" t="s">
        <v>202</v>
      </c>
      <c r="B9" s="129"/>
      <c r="C9" s="124" t="s">
        <v>119</v>
      </c>
      <c r="D9" s="124" t="s">
        <v>119</v>
      </c>
      <c r="E9" s="124" t="s">
        <v>119</v>
      </c>
      <c r="F9" s="126">
        <f>F10+F14</f>
        <v>2259.5</v>
      </c>
    </row>
    <row r="10" spans="1:6" ht="25.5" customHeight="1">
      <c r="A10" s="125" t="s">
        <v>50</v>
      </c>
      <c r="B10" s="127">
        <v>978</v>
      </c>
      <c r="C10" s="125" t="s">
        <v>7</v>
      </c>
      <c r="D10" s="125" t="s">
        <v>119</v>
      </c>
      <c r="E10" s="125" t="s">
        <v>119</v>
      </c>
      <c r="F10" s="128">
        <f>F11</f>
        <v>458</v>
      </c>
    </row>
    <row r="11" spans="1:6" ht="14.25" customHeight="1">
      <c r="A11" s="124" t="s">
        <v>120</v>
      </c>
      <c r="B11" s="129">
        <v>978</v>
      </c>
      <c r="C11" s="124" t="s">
        <v>7</v>
      </c>
      <c r="D11" s="124" t="s">
        <v>121</v>
      </c>
      <c r="E11" s="124" t="s">
        <v>119</v>
      </c>
      <c r="F11" s="130">
        <f>F12+F13</f>
        <v>458</v>
      </c>
    </row>
    <row r="12" spans="1:6" ht="14.25" customHeight="1">
      <c r="A12" s="124" t="s">
        <v>122</v>
      </c>
      <c r="B12" s="129">
        <v>978</v>
      </c>
      <c r="C12" s="124" t="s">
        <v>7</v>
      </c>
      <c r="D12" s="124" t="s">
        <v>121</v>
      </c>
      <c r="E12" s="129">
        <v>121</v>
      </c>
      <c r="F12" s="130">
        <v>458</v>
      </c>
    </row>
    <row r="13" spans="1:6" ht="14.25" customHeight="1">
      <c r="A13" s="124" t="s">
        <v>165</v>
      </c>
      <c r="B13" s="129">
        <v>978</v>
      </c>
      <c r="C13" s="124" t="s">
        <v>7</v>
      </c>
      <c r="D13" s="124" t="s">
        <v>121</v>
      </c>
      <c r="E13" s="129">
        <v>244</v>
      </c>
      <c r="F13" s="130">
        <v>0</v>
      </c>
    </row>
    <row r="14" spans="1:6" ht="24.75" customHeight="1">
      <c r="A14" s="125" t="s">
        <v>51</v>
      </c>
      <c r="B14" s="127">
        <v>978</v>
      </c>
      <c r="C14" s="125" t="s">
        <v>9</v>
      </c>
      <c r="D14" s="125" t="s">
        <v>119</v>
      </c>
      <c r="E14" s="127" t="s">
        <v>119</v>
      </c>
      <c r="F14" s="128">
        <f>F15+F17+F19</f>
        <v>1801.5</v>
      </c>
    </row>
    <row r="15" spans="1:6" ht="14.25" customHeight="1">
      <c r="A15" s="124" t="s">
        <v>123</v>
      </c>
      <c r="B15" s="129">
        <v>978</v>
      </c>
      <c r="C15" s="124" t="s">
        <v>9</v>
      </c>
      <c r="D15" s="124" t="s">
        <v>124</v>
      </c>
      <c r="E15" s="129" t="s">
        <v>119</v>
      </c>
      <c r="F15" s="130">
        <f>F16</f>
        <v>379</v>
      </c>
    </row>
    <row r="16" spans="1:6" ht="14.25" customHeight="1">
      <c r="A16" s="124" t="s">
        <v>122</v>
      </c>
      <c r="B16" s="129">
        <v>978</v>
      </c>
      <c r="C16" s="124" t="s">
        <v>9</v>
      </c>
      <c r="D16" s="124" t="s">
        <v>124</v>
      </c>
      <c r="E16" s="129">
        <v>121</v>
      </c>
      <c r="F16" s="130">
        <v>379</v>
      </c>
    </row>
    <row r="17" spans="1:6" ht="15" customHeight="1">
      <c r="A17" s="124" t="s">
        <v>125</v>
      </c>
      <c r="B17" s="129">
        <v>978</v>
      </c>
      <c r="C17" s="124" t="s">
        <v>9</v>
      </c>
      <c r="D17" s="124" t="s">
        <v>126</v>
      </c>
      <c r="E17" s="129"/>
      <c r="F17" s="130">
        <f>F18</f>
        <v>58.6</v>
      </c>
    </row>
    <row r="18" spans="1:6" ht="16.5" customHeight="1">
      <c r="A18" s="124" t="s">
        <v>125</v>
      </c>
      <c r="B18" s="129">
        <v>978</v>
      </c>
      <c r="C18" s="124" t="s">
        <v>9</v>
      </c>
      <c r="D18" s="124" t="s">
        <v>126</v>
      </c>
      <c r="E18" s="129">
        <v>122</v>
      </c>
      <c r="F18" s="130">
        <v>58.6</v>
      </c>
    </row>
    <row r="19" spans="1:6" ht="15" customHeight="1">
      <c r="A19" s="124" t="s">
        <v>127</v>
      </c>
      <c r="B19" s="129">
        <v>978</v>
      </c>
      <c r="C19" s="124" t="s">
        <v>9</v>
      </c>
      <c r="D19" s="124" t="s">
        <v>128</v>
      </c>
      <c r="E19" s="129" t="s">
        <v>119</v>
      </c>
      <c r="F19" s="130">
        <f>F20+F21+F22</f>
        <v>1363.9</v>
      </c>
    </row>
    <row r="20" spans="1:6" ht="15" customHeight="1">
      <c r="A20" s="124" t="s">
        <v>122</v>
      </c>
      <c r="B20" s="129">
        <v>978</v>
      </c>
      <c r="C20" s="124" t="s">
        <v>9</v>
      </c>
      <c r="D20" s="124" t="s">
        <v>128</v>
      </c>
      <c r="E20" s="129">
        <v>121</v>
      </c>
      <c r="F20" s="130">
        <v>1027.9</v>
      </c>
    </row>
    <row r="21" spans="1:6" ht="15" customHeight="1">
      <c r="A21" s="124" t="s">
        <v>165</v>
      </c>
      <c r="B21" s="129">
        <v>978</v>
      </c>
      <c r="C21" s="124" t="s">
        <v>9</v>
      </c>
      <c r="D21" s="124" t="s">
        <v>128</v>
      </c>
      <c r="E21" s="129">
        <v>244</v>
      </c>
      <c r="F21" s="130">
        <v>336</v>
      </c>
    </row>
    <row r="22" spans="1:6" ht="15" customHeight="1">
      <c r="A22" s="124" t="s">
        <v>129</v>
      </c>
      <c r="B22" s="129">
        <v>978</v>
      </c>
      <c r="C22" s="124" t="s">
        <v>9</v>
      </c>
      <c r="D22" s="124" t="s">
        <v>128</v>
      </c>
      <c r="E22" s="129">
        <v>850</v>
      </c>
      <c r="F22" s="130">
        <v>0</v>
      </c>
    </row>
    <row r="23" spans="1:6" ht="15" customHeight="1">
      <c r="A23" s="125" t="s">
        <v>201</v>
      </c>
      <c r="B23" s="127"/>
      <c r="C23" s="124"/>
      <c r="D23" s="124"/>
      <c r="E23" s="129"/>
      <c r="F23" s="130">
        <f>F24+F33+F36+F47+F52+F57+F66+F73+F87+F90</f>
        <v>30803.8</v>
      </c>
    </row>
    <row r="24" spans="1:8" ht="24.75">
      <c r="A24" s="125" t="s">
        <v>130</v>
      </c>
      <c r="B24" s="125" t="s">
        <v>131</v>
      </c>
      <c r="C24" s="125" t="s">
        <v>10</v>
      </c>
      <c r="D24" s="125" t="s">
        <v>119</v>
      </c>
      <c r="E24" s="125" t="s">
        <v>119</v>
      </c>
      <c r="F24" s="128">
        <f>F25+F27+F31</f>
        <v>6529.5</v>
      </c>
      <c r="G24" s="131"/>
      <c r="H24" s="132"/>
    </row>
    <row r="25" spans="1:6" ht="15" customHeight="1">
      <c r="A25" s="124" t="s">
        <v>132</v>
      </c>
      <c r="B25" s="124" t="s">
        <v>131</v>
      </c>
      <c r="C25" s="124" t="s">
        <v>10</v>
      </c>
      <c r="D25" s="124" t="s">
        <v>133</v>
      </c>
      <c r="E25" s="124" t="s">
        <v>119</v>
      </c>
      <c r="F25" s="130">
        <f>F26</f>
        <v>448.3</v>
      </c>
    </row>
    <row r="26" spans="1:6" ht="15" customHeight="1">
      <c r="A26" s="124" t="s">
        <v>122</v>
      </c>
      <c r="B26" s="124" t="s">
        <v>131</v>
      </c>
      <c r="C26" s="124" t="s">
        <v>10</v>
      </c>
      <c r="D26" s="124" t="s">
        <v>133</v>
      </c>
      <c r="E26" s="129">
        <v>121</v>
      </c>
      <c r="F26" s="130">
        <v>448.3</v>
      </c>
    </row>
    <row r="27" spans="1:6" ht="24" customHeight="1">
      <c r="A27" s="124" t="s">
        <v>134</v>
      </c>
      <c r="B27" s="124" t="s">
        <v>131</v>
      </c>
      <c r="C27" s="124" t="s">
        <v>10</v>
      </c>
      <c r="D27" s="124" t="s">
        <v>135</v>
      </c>
      <c r="E27" s="129" t="s">
        <v>119</v>
      </c>
      <c r="F27" s="130">
        <f>F28+F29+F30</f>
        <v>6075.9</v>
      </c>
    </row>
    <row r="28" spans="1:6" ht="13.5" customHeight="1">
      <c r="A28" s="124" t="s">
        <v>122</v>
      </c>
      <c r="B28" s="124" t="s">
        <v>131</v>
      </c>
      <c r="C28" s="124" t="s">
        <v>10</v>
      </c>
      <c r="D28" s="124" t="s">
        <v>135</v>
      </c>
      <c r="E28" s="129">
        <v>121</v>
      </c>
      <c r="F28" s="130">
        <v>4543.9</v>
      </c>
    </row>
    <row r="29" spans="1:6" ht="13.5" customHeight="1">
      <c r="A29" s="124" t="s">
        <v>165</v>
      </c>
      <c r="B29" s="124" t="s">
        <v>131</v>
      </c>
      <c r="C29" s="124" t="s">
        <v>10</v>
      </c>
      <c r="D29" s="124" t="s">
        <v>135</v>
      </c>
      <c r="E29" s="129">
        <v>244</v>
      </c>
      <c r="F29" s="130">
        <v>1526.3</v>
      </c>
    </row>
    <row r="30" spans="1:6" ht="15" customHeight="1">
      <c r="A30" s="124" t="s">
        <v>129</v>
      </c>
      <c r="B30" s="124" t="s">
        <v>131</v>
      </c>
      <c r="C30" s="124" t="s">
        <v>10</v>
      </c>
      <c r="D30" s="124" t="s">
        <v>135</v>
      </c>
      <c r="E30" s="129">
        <v>850</v>
      </c>
      <c r="F30" s="130">
        <v>5.7</v>
      </c>
    </row>
    <row r="31" spans="1:6" ht="24.75" customHeight="1">
      <c r="A31" s="124" t="s">
        <v>136</v>
      </c>
      <c r="B31" s="124" t="s">
        <v>131</v>
      </c>
      <c r="C31" s="124" t="s">
        <v>10</v>
      </c>
      <c r="D31" s="142" t="s">
        <v>234</v>
      </c>
      <c r="E31" s="124" t="s">
        <v>119</v>
      </c>
      <c r="F31" s="130">
        <f>F32</f>
        <v>5.3</v>
      </c>
    </row>
    <row r="32" spans="1:6" ht="24" customHeight="1">
      <c r="A32" s="124" t="s">
        <v>137</v>
      </c>
      <c r="B32" s="124" t="s">
        <v>131</v>
      </c>
      <c r="C32" s="124" t="s">
        <v>10</v>
      </c>
      <c r="D32" s="142" t="s">
        <v>234</v>
      </c>
      <c r="E32" s="124">
        <v>244</v>
      </c>
      <c r="F32" s="130">
        <v>5.3</v>
      </c>
    </row>
    <row r="33" spans="1:6" ht="15" customHeight="1">
      <c r="A33" s="125" t="s">
        <v>138</v>
      </c>
      <c r="B33" s="125" t="s">
        <v>131</v>
      </c>
      <c r="C33" s="125" t="s">
        <v>53</v>
      </c>
      <c r="D33" s="125" t="s">
        <v>119</v>
      </c>
      <c r="E33" s="125" t="s">
        <v>119</v>
      </c>
      <c r="F33" s="128">
        <v>0</v>
      </c>
    </row>
    <row r="34" spans="1:6" ht="15" customHeight="1">
      <c r="A34" s="124" t="s">
        <v>32</v>
      </c>
      <c r="B34" s="124" t="s">
        <v>131</v>
      </c>
      <c r="C34" s="124" t="s">
        <v>53</v>
      </c>
      <c r="D34" s="124" t="s">
        <v>139</v>
      </c>
      <c r="E34" s="124" t="s">
        <v>119</v>
      </c>
      <c r="F34" s="130">
        <v>0</v>
      </c>
    </row>
    <row r="35" spans="1:6" ht="15" customHeight="1">
      <c r="A35" s="124" t="s">
        <v>140</v>
      </c>
      <c r="B35" s="124" t="s">
        <v>131</v>
      </c>
      <c r="C35" s="124" t="s">
        <v>53</v>
      </c>
      <c r="D35" s="124" t="s">
        <v>139</v>
      </c>
      <c r="E35" s="129">
        <v>870</v>
      </c>
      <c r="F35" s="130">
        <v>0</v>
      </c>
    </row>
    <row r="36" spans="1:7" ht="15" customHeight="1">
      <c r="A36" s="125" t="s">
        <v>11</v>
      </c>
      <c r="B36" s="125" t="s">
        <v>131</v>
      </c>
      <c r="C36" s="125" t="s">
        <v>54</v>
      </c>
      <c r="D36" s="125" t="s">
        <v>119</v>
      </c>
      <c r="E36" s="125" t="s">
        <v>119</v>
      </c>
      <c r="F36" s="128">
        <f>F37+F39+F41+F43:G43+F45</f>
        <v>606</v>
      </c>
      <c r="G36" s="128"/>
    </row>
    <row r="37" spans="1:6" ht="15" customHeight="1">
      <c r="A37" s="124" t="s">
        <v>72</v>
      </c>
      <c r="B37" s="124" t="s">
        <v>131</v>
      </c>
      <c r="C37" s="124" t="s">
        <v>54</v>
      </c>
      <c r="D37" s="124" t="s">
        <v>141</v>
      </c>
      <c r="E37" s="124" t="s">
        <v>119</v>
      </c>
      <c r="F37" s="130">
        <v>0</v>
      </c>
    </row>
    <row r="38" spans="1:6" ht="15" customHeight="1">
      <c r="A38" s="124" t="s">
        <v>165</v>
      </c>
      <c r="B38" s="124" t="s">
        <v>131</v>
      </c>
      <c r="C38" s="124" t="s">
        <v>54</v>
      </c>
      <c r="D38" s="124" t="s">
        <v>141</v>
      </c>
      <c r="E38" s="129">
        <v>244</v>
      </c>
      <c r="F38" s="130">
        <v>0</v>
      </c>
    </row>
    <row r="39" spans="1:6" ht="15.75" customHeight="1">
      <c r="A39" s="124" t="s">
        <v>142</v>
      </c>
      <c r="B39" s="124" t="s">
        <v>131</v>
      </c>
      <c r="C39" s="124" t="s">
        <v>54</v>
      </c>
      <c r="D39" s="142" t="s">
        <v>167</v>
      </c>
      <c r="E39" s="124" t="s">
        <v>119</v>
      </c>
      <c r="F39" s="130">
        <v>36</v>
      </c>
    </row>
    <row r="40" spans="1:6" ht="15" customHeight="1">
      <c r="A40" s="124" t="s">
        <v>143</v>
      </c>
      <c r="B40" s="124" t="s">
        <v>131</v>
      </c>
      <c r="C40" s="124" t="s">
        <v>54</v>
      </c>
      <c r="D40" s="142" t="s">
        <v>167</v>
      </c>
      <c r="E40" s="129">
        <v>860</v>
      </c>
      <c r="F40" s="130">
        <v>0</v>
      </c>
    </row>
    <row r="41" spans="1:6" ht="38.25" customHeight="1">
      <c r="A41" s="124" t="s">
        <v>205</v>
      </c>
      <c r="B41" s="124" t="s">
        <v>131</v>
      </c>
      <c r="C41" s="124" t="s">
        <v>54</v>
      </c>
      <c r="D41" s="124" t="s">
        <v>144</v>
      </c>
      <c r="E41" s="124" t="s">
        <v>119</v>
      </c>
      <c r="F41" s="130">
        <f>F42</f>
        <v>199.5</v>
      </c>
    </row>
    <row r="42" spans="1:6" ht="15" customHeight="1">
      <c r="A42" s="124" t="s">
        <v>145</v>
      </c>
      <c r="B42" s="124" t="s">
        <v>131</v>
      </c>
      <c r="C42" s="124" t="s">
        <v>54</v>
      </c>
      <c r="D42" s="124" t="s">
        <v>144</v>
      </c>
      <c r="E42" s="129">
        <v>630</v>
      </c>
      <c r="F42" s="130">
        <f>расходы!E17</f>
        <v>199.5</v>
      </c>
    </row>
    <row r="43" spans="1:6" ht="40.5" customHeight="1">
      <c r="A43" s="124" t="s">
        <v>206</v>
      </c>
      <c r="B43" s="124" t="s">
        <v>131</v>
      </c>
      <c r="C43" s="124" t="s">
        <v>54</v>
      </c>
      <c r="D43" s="129">
        <v>7951200</v>
      </c>
      <c r="E43" s="124" t="s">
        <v>119</v>
      </c>
      <c r="F43" s="130">
        <f>F44</f>
        <v>45.6</v>
      </c>
    </row>
    <row r="44" spans="1:6" ht="15" customHeight="1">
      <c r="A44" s="124" t="s">
        <v>165</v>
      </c>
      <c r="B44" s="124" t="s">
        <v>131</v>
      </c>
      <c r="C44" s="124" t="s">
        <v>54</v>
      </c>
      <c r="D44" s="129">
        <v>7951200</v>
      </c>
      <c r="E44" s="129">
        <v>244</v>
      </c>
      <c r="F44" s="130">
        <f>расходы!E19</f>
        <v>45.6</v>
      </c>
    </row>
    <row r="45" spans="1:6" ht="30" customHeight="1">
      <c r="A45" s="75" t="s">
        <v>250</v>
      </c>
      <c r="B45" s="124" t="s">
        <v>131</v>
      </c>
      <c r="C45" s="124" t="s">
        <v>54</v>
      </c>
      <c r="D45" s="129">
        <v>7951300</v>
      </c>
      <c r="E45" s="129"/>
      <c r="F45" s="130">
        <f>F46</f>
        <v>324.9</v>
      </c>
    </row>
    <row r="46" spans="1:6" ht="15" customHeight="1">
      <c r="A46" s="124" t="s">
        <v>165</v>
      </c>
      <c r="B46" s="124" t="s">
        <v>131</v>
      </c>
      <c r="C46" s="124" t="s">
        <v>54</v>
      </c>
      <c r="D46" s="129">
        <v>7951300</v>
      </c>
      <c r="E46" s="129">
        <v>244</v>
      </c>
      <c r="F46" s="130">
        <v>324.9</v>
      </c>
    </row>
    <row r="47" spans="1:6" ht="24.75" customHeight="1">
      <c r="A47" s="125" t="s">
        <v>146</v>
      </c>
      <c r="B47" s="125" t="s">
        <v>131</v>
      </c>
      <c r="C47" s="125" t="s">
        <v>14</v>
      </c>
      <c r="D47" s="125" t="s">
        <v>119</v>
      </c>
      <c r="E47" s="127" t="s">
        <v>119</v>
      </c>
      <c r="F47" s="128">
        <f>F48+F50</f>
        <v>15</v>
      </c>
    </row>
    <row r="48" spans="1:6" ht="36" customHeight="1">
      <c r="A48" s="124" t="s">
        <v>207</v>
      </c>
      <c r="B48" s="124" t="s">
        <v>131</v>
      </c>
      <c r="C48" s="124" t="s">
        <v>14</v>
      </c>
      <c r="D48" s="124" t="s">
        <v>147</v>
      </c>
      <c r="E48" s="124" t="s">
        <v>119</v>
      </c>
      <c r="F48" s="130">
        <f>F49</f>
        <v>0</v>
      </c>
    </row>
    <row r="49" spans="1:6" ht="15" customHeight="1">
      <c r="A49" s="124" t="s">
        <v>165</v>
      </c>
      <c r="B49" s="124" t="s">
        <v>131</v>
      </c>
      <c r="C49" s="124" t="s">
        <v>14</v>
      </c>
      <c r="D49" s="124" t="s">
        <v>147</v>
      </c>
      <c r="E49" s="129">
        <v>244</v>
      </c>
      <c r="F49" s="130">
        <f>расходы!E22</f>
        <v>0</v>
      </c>
    </row>
    <row r="50" spans="1:6" ht="24.75" customHeight="1">
      <c r="A50" s="124" t="s">
        <v>208</v>
      </c>
      <c r="B50" s="124" t="s">
        <v>131</v>
      </c>
      <c r="C50" s="124" t="s">
        <v>14</v>
      </c>
      <c r="D50" s="124" t="s">
        <v>148</v>
      </c>
      <c r="E50" s="129" t="s">
        <v>119</v>
      </c>
      <c r="F50" s="130">
        <f>F51</f>
        <v>15</v>
      </c>
    </row>
    <row r="51" spans="1:6" ht="15" customHeight="1">
      <c r="A51" s="124" t="s">
        <v>165</v>
      </c>
      <c r="B51" s="124" t="s">
        <v>131</v>
      </c>
      <c r="C51" s="124" t="s">
        <v>14</v>
      </c>
      <c r="D51" s="124" t="s">
        <v>148</v>
      </c>
      <c r="E51" s="129">
        <v>244</v>
      </c>
      <c r="F51" s="130">
        <f>расходы!E23</f>
        <v>15</v>
      </c>
    </row>
    <row r="52" spans="1:6" ht="15.75" customHeight="1">
      <c r="A52" s="125" t="s">
        <v>149</v>
      </c>
      <c r="B52" s="125" t="s">
        <v>131</v>
      </c>
      <c r="C52" s="125" t="s">
        <v>65</v>
      </c>
      <c r="D52" s="125" t="s">
        <v>119</v>
      </c>
      <c r="E52" s="125" t="s">
        <v>119</v>
      </c>
      <c r="F52" s="128">
        <f>F53+F55</f>
        <v>5152.8</v>
      </c>
    </row>
    <row r="53" spans="1:6" ht="26.25" customHeight="1">
      <c r="A53" s="124" t="s">
        <v>209</v>
      </c>
      <c r="B53" s="124" t="s">
        <v>131</v>
      </c>
      <c r="C53" s="124" t="s">
        <v>65</v>
      </c>
      <c r="D53" s="129">
        <v>7950200</v>
      </c>
      <c r="E53" s="129" t="s">
        <v>119</v>
      </c>
      <c r="F53" s="130">
        <f>F54</f>
        <v>5152.8</v>
      </c>
    </row>
    <row r="54" spans="1:6" ht="15" customHeight="1">
      <c r="A54" s="124" t="s">
        <v>165</v>
      </c>
      <c r="B54" s="124" t="s">
        <v>131</v>
      </c>
      <c r="C54" s="124" t="s">
        <v>65</v>
      </c>
      <c r="D54" s="129">
        <v>7950200</v>
      </c>
      <c r="E54" s="129">
        <v>244</v>
      </c>
      <c r="F54" s="130">
        <f>расходы!E25</f>
        <v>5152.8</v>
      </c>
    </row>
    <row r="55" spans="1:6" ht="18" customHeight="1">
      <c r="A55" s="124" t="s">
        <v>210</v>
      </c>
      <c r="B55" s="124" t="s">
        <v>131</v>
      </c>
      <c r="C55" s="124" t="s">
        <v>65</v>
      </c>
      <c r="D55" s="124" t="s">
        <v>150</v>
      </c>
      <c r="E55" s="129" t="s">
        <v>119</v>
      </c>
      <c r="F55" s="130">
        <f>F56</f>
        <v>0</v>
      </c>
    </row>
    <row r="56" spans="1:6" ht="15" customHeight="1">
      <c r="A56" s="124" t="s">
        <v>165</v>
      </c>
      <c r="B56" s="124" t="s">
        <v>131</v>
      </c>
      <c r="C56" s="124" t="s">
        <v>65</v>
      </c>
      <c r="D56" s="124" t="s">
        <v>150</v>
      </c>
      <c r="E56" s="129">
        <v>244</v>
      </c>
      <c r="F56" s="130">
        <f>расходы!E26</f>
        <v>0</v>
      </c>
    </row>
    <row r="57" spans="1:6" ht="15" customHeight="1">
      <c r="A57" s="125" t="s">
        <v>227</v>
      </c>
      <c r="B57" s="125" t="s">
        <v>131</v>
      </c>
      <c r="C57" s="174" t="s">
        <v>18</v>
      </c>
      <c r="D57" s="125"/>
      <c r="E57" s="127"/>
      <c r="F57" s="128">
        <f>F58+F61</f>
        <v>226</v>
      </c>
    </row>
    <row r="58" spans="1:6" ht="15" customHeight="1">
      <c r="A58" s="125" t="s">
        <v>252</v>
      </c>
      <c r="B58" s="125" t="s">
        <v>131</v>
      </c>
      <c r="C58" s="174" t="s">
        <v>203</v>
      </c>
      <c r="D58" s="125"/>
      <c r="E58" s="127"/>
      <c r="F58" s="128">
        <f>F59</f>
        <v>29</v>
      </c>
    </row>
    <row r="59" spans="1:6" ht="15" customHeight="1">
      <c r="A59" s="124" t="s">
        <v>204</v>
      </c>
      <c r="B59" s="124" t="s">
        <v>131</v>
      </c>
      <c r="C59" s="142" t="s">
        <v>203</v>
      </c>
      <c r="D59" s="129">
        <v>4280100</v>
      </c>
      <c r="E59" s="129"/>
      <c r="F59" s="130">
        <f>F60</f>
        <v>29</v>
      </c>
    </row>
    <row r="60" spans="1:6" ht="15" customHeight="1">
      <c r="A60" s="124" t="s">
        <v>165</v>
      </c>
      <c r="B60" s="129">
        <v>916</v>
      </c>
      <c r="C60" s="142" t="s">
        <v>203</v>
      </c>
      <c r="D60" s="129">
        <v>4280100</v>
      </c>
      <c r="E60" s="129">
        <v>244</v>
      </c>
      <c r="F60" s="130">
        <v>29</v>
      </c>
    </row>
    <row r="61" spans="1:6" ht="15" customHeight="1">
      <c r="A61" s="125" t="s">
        <v>151</v>
      </c>
      <c r="B61" s="125" t="s">
        <v>131</v>
      </c>
      <c r="C61" s="125" t="s">
        <v>66</v>
      </c>
      <c r="D61" s="125" t="s">
        <v>119</v>
      </c>
      <c r="E61" s="127" t="s">
        <v>119</v>
      </c>
      <c r="F61" s="128">
        <f>F62+F64</f>
        <v>197</v>
      </c>
    </row>
    <row r="62" spans="1:6" ht="43.5" customHeight="1">
      <c r="A62" s="124" t="s">
        <v>152</v>
      </c>
      <c r="B62" s="124" t="s">
        <v>131</v>
      </c>
      <c r="C62" s="124" t="s">
        <v>66</v>
      </c>
      <c r="D62" s="124" t="s">
        <v>153</v>
      </c>
      <c r="E62" s="129" t="s">
        <v>119</v>
      </c>
      <c r="F62" s="130">
        <f>F63</f>
        <v>197</v>
      </c>
    </row>
    <row r="63" spans="1:6" ht="15" customHeight="1">
      <c r="A63" s="124" t="s">
        <v>165</v>
      </c>
      <c r="B63" s="124" t="s">
        <v>131</v>
      </c>
      <c r="C63" s="124" t="s">
        <v>66</v>
      </c>
      <c r="D63" s="124" t="s">
        <v>153</v>
      </c>
      <c r="E63" s="129">
        <v>244</v>
      </c>
      <c r="F63" s="130">
        <f>расходы!E29</f>
        <v>197</v>
      </c>
    </row>
    <row r="64" spans="1:6" ht="32.25" customHeight="1">
      <c r="A64" s="81" t="s">
        <v>215</v>
      </c>
      <c r="B64" s="124" t="s">
        <v>131</v>
      </c>
      <c r="C64" s="124" t="s">
        <v>66</v>
      </c>
      <c r="D64" s="124" t="s">
        <v>155</v>
      </c>
      <c r="E64" s="124" t="s">
        <v>119</v>
      </c>
      <c r="F64" s="130">
        <f>F65</f>
        <v>0</v>
      </c>
    </row>
    <row r="65" spans="1:6" ht="15" customHeight="1">
      <c r="A65" s="124" t="s">
        <v>165</v>
      </c>
      <c r="B65" s="124" t="s">
        <v>131</v>
      </c>
      <c r="C65" s="124" t="s">
        <v>66</v>
      </c>
      <c r="D65" s="124" t="s">
        <v>155</v>
      </c>
      <c r="E65" s="129">
        <v>244</v>
      </c>
      <c r="F65" s="130">
        <f>расходы!E30</f>
        <v>0</v>
      </c>
    </row>
    <row r="66" spans="1:6" ht="15" customHeight="1">
      <c r="A66" s="125" t="s">
        <v>197</v>
      </c>
      <c r="B66" s="127">
        <v>916</v>
      </c>
      <c r="C66" s="174" t="s">
        <v>19</v>
      </c>
      <c r="D66" s="125"/>
      <c r="E66" s="127"/>
      <c r="F66" s="128">
        <f>F67+F70</f>
        <v>10462.099999999999</v>
      </c>
    </row>
    <row r="67" spans="1:6" ht="15" customHeight="1">
      <c r="A67" s="125" t="s">
        <v>156</v>
      </c>
      <c r="B67" s="125" t="s">
        <v>131</v>
      </c>
      <c r="C67" s="125" t="s">
        <v>20</v>
      </c>
      <c r="D67" s="125" t="s">
        <v>119</v>
      </c>
      <c r="E67" s="127" t="s">
        <v>119</v>
      </c>
      <c r="F67" s="128">
        <f>F68</f>
        <v>9687.8</v>
      </c>
    </row>
    <row r="68" spans="1:6" ht="25.5" customHeight="1">
      <c r="A68" s="124" t="s">
        <v>219</v>
      </c>
      <c r="B68" s="124" t="s">
        <v>131</v>
      </c>
      <c r="C68" s="124" t="s">
        <v>20</v>
      </c>
      <c r="D68" s="124" t="s">
        <v>157</v>
      </c>
      <c r="E68" s="129" t="s">
        <v>119</v>
      </c>
      <c r="F68" s="130">
        <f>F69</f>
        <v>9687.8</v>
      </c>
    </row>
    <row r="69" spans="1:6" ht="15" customHeight="1">
      <c r="A69" s="124" t="s">
        <v>165</v>
      </c>
      <c r="B69" s="124" t="s">
        <v>131</v>
      </c>
      <c r="C69" s="124" t="s">
        <v>20</v>
      </c>
      <c r="D69" s="124" t="s">
        <v>157</v>
      </c>
      <c r="E69" s="129">
        <v>244</v>
      </c>
      <c r="F69" s="130">
        <f>расходы!E32</f>
        <v>9687.8</v>
      </c>
    </row>
    <row r="70" spans="1:6" ht="15" customHeight="1">
      <c r="A70" s="125" t="s">
        <v>198</v>
      </c>
      <c r="B70" s="125" t="s">
        <v>131</v>
      </c>
      <c r="C70" s="174" t="s">
        <v>196</v>
      </c>
      <c r="D70" s="125"/>
      <c r="E70" s="127"/>
      <c r="F70" s="128">
        <f>F71</f>
        <v>774.3</v>
      </c>
    </row>
    <row r="71" spans="1:6" ht="30" customHeight="1">
      <c r="A71" s="124" t="s">
        <v>220</v>
      </c>
      <c r="B71" s="124" t="s">
        <v>131</v>
      </c>
      <c r="C71" s="142" t="s">
        <v>196</v>
      </c>
      <c r="D71" s="124" t="s">
        <v>154</v>
      </c>
      <c r="E71" s="129" t="s">
        <v>119</v>
      </c>
      <c r="F71" s="130">
        <f>F72</f>
        <v>774.3</v>
      </c>
    </row>
    <row r="72" spans="1:6" ht="15" customHeight="1">
      <c r="A72" s="124" t="s">
        <v>165</v>
      </c>
      <c r="B72" s="124" t="s">
        <v>131</v>
      </c>
      <c r="C72" s="142" t="s">
        <v>196</v>
      </c>
      <c r="D72" s="124" t="s">
        <v>154</v>
      </c>
      <c r="E72" s="129">
        <v>244</v>
      </c>
      <c r="F72" s="130">
        <v>774.3</v>
      </c>
    </row>
    <row r="73" spans="1:6" ht="15" customHeight="1">
      <c r="A73" s="125" t="s">
        <v>199</v>
      </c>
      <c r="B73" s="127">
        <v>916</v>
      </c>
      <c r="C73" s="174" t="s">
        <v>67</v>
      </c>
      <c r="D73" s="125"/>
      <c r="E73" s="127"/>
      <c r="F73" s="128">
        <f>F74+F79</f>
        <v>6367.1</v>
      </c>
    </row>
    <row r="74" spans="1:6" ht="15" customHeight="1">
      <c r="A74" s="124" t="s">
        <v>200</v>
      </c>
      <c r="B74" s="124" t="s">
        <v>131</v>
      </c>
      <c r="C74" s="142" t="s">
        <v>166</v>
      </c>
      <c r="D74" s="124"/>
      <c r="E74" s="129"/>
      <c r="F74" s="130">
        <f>F75</f>
        <v>177.1</v>
      </c>
    </row>
    <row r="75" spans="1:6" ht="18" customHeight="1">
      <c r="A75" s="124" t="s">
        <v>253</v>
      </c>
      <c r="B75" s="124" t="s">
        <v>131</v>
      </c>
      <c r="C75" s="142" t="s">
        <v>166</v>
      </c>
      <c r="D75" s="129">
        <v>5050000</v>
      </c>
      <c r="E75" s="129"/>
      <c r="F75" s="130">
        <f>F76</f>
        <v>177.1</v>
      </c>
    </row>
    <row r="76" spans="1:6" ht="27" customHeight="1">
      <c r="A76" s="124" t="s">
        <v>221</v>
      </c>
      <c r="B76" s="124" t="s">
        <v>131</v>
      </c>
      <c r="C76" s="142" t="s">
        <v>166</v>
      </c>
      <c r="D76" s="129">
        <v>5050100</v>
      </c>
      <c r="E76" s="129"/>
      <c r="F76" s="130">
        <f>F77</f>
        <v>177.1</v>
      </c>
    </row>
    <row r="77" spans="1:6" ht="15.75" customHeight="1">
      <c r="A77" s="124" t="s">
        <v>254</v>
      </c>
      <c r="B77" s="124" t="s">
        <v>131</v>
      </c>
      <c r="C77" s="142" t="s">
        <v>166</v>
      </c>
      <c r="D77" s="129">
        <v>5050100</v>
      </c>
      <c r="E77" s="129">
        <v>300</v>
      </c>
      <c r="F77" s="130">
        <f>F78</f>
        <v>177.1</v>
      </c>
    </row>
    <row r="78" spans="1:6" ht="37.5" customHeight="1">
      <c r="A78" s="124" t="s">
        <v>255</v>
      </c>
      <c r="B78" s="124" t="s">
        <v>131</v>
      </c>
      <c r="C78" s="142" t="s">
        <v>166</v>
      </c>
      <c r="D78" s="129">
        <v>5050100</v>
      </c>
      <c r="E78" s="129">
        <v>313</v>
      </c>
      <c r="F78" s="130">
        <v>177.1</v>
      </c>
    </row>
    <row r="79" spans="1:6" ht="15" customHeight="1">
      <c r="A79" s="125" t="s">
        <v>58</v>
      </c>
      <c r="B79" s="125" t="s">
        <v>131</v>
      </c>
      <c r="C79" s="125" t="s">
        <v>23</v>
      </c>
      <c r="D79" s="125" t="s">
        <v>119</v>
      </c>
      <c r="E79" s="127" t="s">
        <v>119</v>
      </c>
      <c r="F79" s="128">
        <f>F80+F83+F85</f>
        <v>6190</v>
      </c>
    </row>
    <row r="80" spans="1:6" ht="15.75" customHeight="1">
      <c r="A80" s="124" t="s">
        <v>158</v>
      </c>
      <c r="B80" s="124" t="s">
        <v>131</v>
      </c>
      <c r="C80" s="124" t="s">
        <v>23</v>
      </c>
      <c r="D80" s="142" t="s">
        <v>222</v>
      </c>
      <c r="E80" s="129" t="s">
        <v>119</v>
      </c>
      <c r="F80" s="130">
        <f>F81+F82</f>
        <v>1332.3</v>
      </c>
    </row>
    <row r="81" spans="1:6" ht="18" customHeight="1">
      <c r="A81" s="124" t="s">
        <v>122</v>
      </c>
      <c r="B81" s="124" t="s">
        <v>131</v>
      </c>
      <c r="C81" s="124" t="s">
        <v>23</v>
      </c>
      <c r="D81" s="142" t="s">
        <v>222</v>
      </c>
      <c r="E81" s="129">
        <v>121</v>
      </c>
      <c r="F81" s="130">
        <v>1250</v>
      </c>
    </row>
    <row r="82" spans="1:6" ht="15.75" customHeight="1">
      <c r="A82" s="124" t="s">
        <v>165</v>
      </c>
      <c r="B82" s="124" t="s">
        <v>131</v>
      </c>
      <c r="C82" s="124" t="s">
        <v>23</v>
      </c>
      <c r="D82" s="142" t="s">
        <v>222</v>
      </c>
      <c r="E82" s="129">
        <v>244</v>
      </c>
      <c r="F82" s="130">
        <v>82.3</v>
      </c>
    </row>
    <row r="83" spans="1:6" ht="24" customHeight="1">
      <c r="A83" s="124" t="s">
        <v>224</v>
      </c>
      <c r="B83" s="124" t="s">
        <v>131</v>
      </c>
      <c r="C83" s="124" t="s">
        <v>23</v>
      </c>
      <c r="D83" s="142" t="s">
        <v>223</v>
      </c>
      <c r="E83" s="129" t="s">
        <v>119</v>
      </c>
      <c r="F83" s="130">
        <f>F84</f>
        <v>3738.4</v>
      </c>
    </row>
    <row r="84" spans="1:6" ht="24" customHeight="1">
      <c r="A84" s="124" t="s">
        <v>225</v>
      </c>
      <c r="B84" s="124" t="s">
        <v>131</v>
      </c>
      <c r="C84" s="124" t="s">
        <v>23</v>
      </c>
      <c r="D84" s="142" t="s">
        <v>223</v>
      </c>
      <c r="E84" s="129">
        <v>313</v>
      </c>
      <c r="F84" s="130">
        <f>расходы!E38</f>
        <v>3738.4</v>
      </c>
    </row>
    <row r="85" spans="1:6" ht="24" customHeight="1">
      <c r="A85" s="124" t="s">
        <v>256</v>
      </c>
      <c r="B85" s="124" t="s">
        <v>131</v>
      </c>
      <c r="C85" s="124" t="s">
        <v>23</v>
      </c>
      <c r="D85" s="142" t="s">
        <v>226</v>
      </c>
      <c r="E85" s="129"/>
      <c r="F85" s="130">
        <f>F86:F86</f>
        <v>1119.3</v>
      </c>
    </row>
    <row r="86" spans="1:6" ht="18" customHeight="1">
      <c r="A86" s="124" t="s">
        <v>225</v>
      </c>
      <c r="B86" s="124" t="s">
        <v>131</v>
      </c>
      <c r="C86" s="124" t="s">
        <v>23</v>
      </c>
      <c r="D86" s="142" t="s">
        <v>226</v>
      </c>
      <c r="E86" s="129">
        <v>313</v>
      </c>
      <c r="F86" s="130">
        <f>расходы!E39</f>
        <v>1119.3</v>
      </c>
    </row>
    <row r="87" spans="1:6" ht="15" customHeight="1">
      <c r="A87" s="125" t="s">
        <v>159</v>
      </c>
      <c r="B87" s="125" t="s">
        <v>131</v>
      </c>
      <c r="C87" s="125" t="s">
        <v>70</v>
      </c>
      <c r="D87" s="125" t="s">
        <v>119</v>
      </c>
      <c r="E87" s="127" t="s">
        <v>119</v>
      </c>
      <c r="F87" s="128">
        <f>F88</f>
        <v>305</v>
      </c>
    </row>
    <row r="88" spans="1:6" ht="28.5" customHeight="1">
      <c r="A88" s="124" t="s">
        <v>160</v>
      </c>
      <c r="B88" s="124" t="s">
        <v>131</v>
      </c>
      <c r="C88" s="124" t="s">
        <v>70</v>
      </c>
      <c r="D88" s="124" t="s">
        <v>161</v>
      </c>
      <c r="E88" s="124" t="s">
        <v>119</v>
      </c>
      <c r="F88" s="130">
        <f>F89</f>
        <v>305</v>
      </c>
    </row>
    <row r="89" spans="1:6" ht="15" customHeight="1">
      <c r="A89" s="124" t="s">
        <v>165</v>
      </c>
      <c r="B89" s="124" t="s">
        <v>131</v>
      </c>
      <c r="C89" s="124" t="s">
        <v>70</v>
      </c>
      <c r="D89" s="124" t="s">
        <v>161</v>
      </c>
      <c r="E89" s="129">
        <v>244</v>
      </c>
      <c r="F89" s="130">
        <f>расходы!E41</f>
        <v>305</v>
      </c>
    </row>
    <row r="90" spans="1:6" ht="15" customHeight="1">
      <c r="A90" s="125" t="s">
        <v>21</v>
      </c>
      <c r="B90" s="125" t="s">
        <v>131</v>
      </c>
      <c r="C90" s="125" t="s">
        <v>69</v>
      </c>
      <c r="D90" s="125" t="s">
        <v>119</v>
      </c>
      <c r="E90" s="127" t="s">
        <v>119</v>
      </c>
      <c r="F90" s="128">
        <f>F91+F93</f>
        <v>1140.3</v>
      </c>
    </row>
    <row r="91" spans="1:6" ht="15" customHeight="1">
      <c r="A91" s="124" t="s">
        <v>164</v>
      </c>
      <c r="B91" s="124" t="s">
        <v>131</v>
      </c>
      <c r="C91" s="124" t="s">
        <v>69</v>
      </c>
      <c r="D91" s="124" t="s">
        <v>162</v>
      </c>
      <c r="E91" s="129" t="s">
        <v>119</v>
      </c>
      <c r="F91" s="130">
        <f>F92</f>
        <v>1021.8</v>
      </c>
    </row>
    <row r="92" spans="1:6" ht="15" customHeight="1">
      <c r="A92" s="124" t="s">
        <v>165</v>
      </c>
      <c r="B92" s="124" t="s">
        <v>131</v>
      </c>
      <c r="C92" s="124" t="s">
        <v>69</v>
      </c>
      <c r="D92" s="124" t="s">
        <v>162</v>
      </c>
      <c r="E92" s="129">
        <v>244</v>
      </c>
      <c r="F92" s="130">
        <v>1021.8</v>
      </c>
    </row>
    <row r="93" spans="1:6" ht="15" customHeight="1">
      <c r="A93" s="124" t="s">
        <v>164</v>
      </c>
      <c r="B93" s="124" t="s">
        <v>131</v>
      </c>
      <c r="C93" s="124" t="s">
        <v>69</v>
      </c>
      <c r="D93" s="129">
        <v>4570200</v>
      </c>
      <c r="E93" s="129" t="s">
        <v>119</v>
      </c>
      <c r="F93" s="130">
        <f>F94</f>
        <v>118.5</v>
      </c>
    </row>
    <row r="94" spans="1:6" ht="15" customHeight="1">
      <c r="A94" s="124" t="s">
        <v>165</v>
      </c>
      <c r="B94" s="124" t="s">
        <v>131</v>
      </c>
      <c r="C94" s="124" t="s">
        <v>69</v>
      </c>
      <c r="D94" s="129">
        <v>4570200</v>
      </c>
      <c r="E94" s="129">
        <v>244</v>
      </c>
      <c r="F94" s="130">
        <v>118.5</v>
      </c>
    </row>
    <row r="95" spans="1:6" ht="24" customHeight="1">
      <c r="A95" s="125" t="s">
        <v>228</v>
      </c>
      <c r="B95" s="125"/>
      <c r="C95" s="125"/>
      <c r="D95" s="127"/>
      <c r="E95" s="127"/>
      <c r="F95" s="128">
        <f>F96</f>
        <v>242.1</v>
      </c>
    </row>
    <row r="96" spans="1:6" ht="15" customHeight="1">
      <c r="A96" s="124" t="s">
        <v>195</v>
      </c>
      <c r="B96" s="129">
        <v>978</v>
      </c>
      <c r="C96" s="142" t="s">
        <v>194</v>
      </c>
      <c r="D96" s="178"/>
      <c r="E96" s="129"/>
      <c r="F96" s="130">
        <f>F97</f>
        <v>242.1</v>
      </c>
    </row>
    <row r="97" spans="1:6" ht="15" customHeight="1">
      <c r="A97" s="124" t="s">
        <v>229</v>
      </c>
      <c r="B97" s="129">
        <v>978</v>
      </c>
      <c r="C97" s="142" t="s">
        <v>194</v>
      </c>
      <c r="D97" s="178" t="s">
        <v>231</v>
      </c>
      <c r="E97" s="129"/>
      <c r="F97" s="130">
        <f>F98+F100</f>
        <v>242.1</v>
      </c>
    </row>
    <row r="98" spans="1:6" ht="15" customHeight="1">
      <c r="A98" s="124" t="s">
        <v>230</v>
      </c>
      <c r="B98" s="129">
        <v>978</v>
      </c>
      <c r="C98" s="142" t="s">
        <v>194</v>
      </c>
      <c r="D98" s="178" t="s">
        <v>121</v>
      </c>
      <c r="E98" s="129"/>
      <c r="F98" s="130">
        <f>F99</f>
        <v>0</v>
      </c>
    </row>
    <row r="99" spans="1:6" ht="27" customHeight="1">
      <c r="A99" s="124" t="s">
        <v>233</v>
      </c>
      <c r="B99" s="129">
        <v>978</v>
      </c>
      <c r="C99" s="142" t="s">
        <v>194</v>
      </c>
      <c r="D99" s="178" t="s">
        <v>232</v>
      </c>
      <c r="E99" s="129"/>
      <c r="F99" s="130">
        <f>F102</f>
        <v>0</v>
      </c>
    </row>
    <row r="100" spans="1:6" ht="27" customHeight="1">
      <c r="A100" s="124" t="s">
        <v>271</v>
      </c>
      <c r="B100" s="129">
        <v>978</v>
      </c>
      <c r="C100" s="142" t="s">
        <v>194</v>
      </c>
      <c r="D100" s="178" t="s">
        <v>270</v>
      </c>
      <c r="E100" s="129"/>
      <c r="F100" s="130">
        <f>F101</f>
        <v>242.1</v>
      </c>
    </row>
    <row r="101" spans="1:6" ht="18" customHeight="1">
      <c r="A101" s="124" t="s">
        <v>122</v>
      </c>
      <c r="B101" s="129">
        <v>978</v>
      </c>
      <c r="C101" s="142" t="s">
        <v>194</v>
      </c>
      <c r="D101" s="178" t="s">
        <v>270</v>
      </c>
      <c r="E101" s="129">
        <v>121</v>
      </c>
      <c r="F101" s="130">
        <v>242.1</v>
      </c>
    </row>
    <row r="102" spans="1:6" ht="15" customHeight="1">
      <c r="A102" s="124" t="s">
        <v>165</v>
      </c>
      <c r="B102" s="129">
        <v>978</v>
      </c>
      <c r="C102" s="142" t="s">
        <v>194</v>
      </c>
      <c r="D102" s="178" t="s">
        <v>270</v>
      </c>
      <c r="E102" s="129">
        <v>244</v>
      </c>
      <c r="F102" s="130">
        <v>0</v>
      </c>
    </row>
    <row r="103" spans="1:6" ht="15" customHeight="1">
      <c r="A103" s="133" t="s">
        <v>163</v>
      </c>
      <c r="B103" s="133" t="s">
        <v>119</v>
      </c>
      <c r="C103" s="133" t="s">
        <v>119</v>
      </c>
      <c r="D103" s="179" t="s">
        <v>119</v>
      </c>
      <c r="E103" s="133" t="s">
        <v>119</v>
      </c>
      <c r="F103" s="128">
        <f>F9+F23+F95</f>
        <v>33305.4</v>
      </c>
    </row>
    <row r="105" spans="1:6" ht="15">
      <c r="A105" s="134"/>
      <c r="B105" s="135"/>
      <c r="C105" s="135"/>
      <c r="D105" s="135"/>
      <c r="E105" s="196"/>
      <c r="F105" s="196"/>
    </row>
  </sheetData>
  <sheetProtection/>
  <mergeCells count="2">
    <mergeCell ref="A5:F5"/>
    <mergeCell ref="E105:F105"/>
  </mergeCells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56" max="6" man="1"/>
  </rowBreaks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30.375" style="83" customWidth="1"/>
    <col min="2" max="2" width="62.125" style="83" customWidth="1"/>
    <col min="3" max="3" width="33.25390625" style="83" customWidth="1"/>
    <col min="4" max="16384" width="9.125" style="83" customWidth="1"/>
  </cols>
  <sheetData>
    <row r="1" spans="2:3" ht="19.5" customHeight="1">
      <c r="B1"/>
      <c r="C1" t="s">
        <v>241</v>
      </c>
    </row>
    <row r="2" spans="2:3" ht="19.5" customHeight="1">
      <c r="B2"/>
      <c r="C2" t="s">
        <v>235</v>
      </c>
    </row>
    <row r="3" spans="2:3" ht="15">
      <c r="B3"/>
      <c r="C3" t="s">
        <v>236</v>
      </c>
    </row>
    <row r="4" spans="2:3" ht="15">
      <c r="B4"/>
      <c r="C4" t="s">
        <v>274</v>
      </c>
    </row>
    <row r="5" spans="1:3" ht="26.25" customHeight="1">
      <c r="A5" s="197" t="s">
        <v>79</v>
      </c>
      <c r="B5" s="198"/>
      <c r="C5" s="198"/>
    </row>
    <row r="6" spans="1:3" ht="27" customHeight="1">
      <c r="A6" s="197" t="s">
        <v>273</v>
      </c>
      <c r="B6" s="198"/>
      <c r="C6" s="198"/>
    </row>
    <row r="7" ht="28.5" customHeight="1" thickBot="1"/>
    <row r="8" spans="1:3" ht="39.75" customHeight="1">
      <c r="A8" s="85" t="s">
        <v>80</v>
      </c>
      <c r="B8" s="86" t="s">
        <v>81</v>
      </c>
      <c r="C8" s="87" t="s">
        <v>87</v>
      </c>
    </row>
    <row r="9" spans="1:3" ht="39.75" customHeight="1">
      <c r="A9" s="181"/>
      <c r="B9" s="182"/>
      <c r="C9" s="183"/>
    </row>
    <row r="10" spans="1:3" ht="31.5" customHeight="1">
      <c r="A10" s="88" t="s">
        <v>82</v>
      </c>
      <c r="B10" s="84" t="s">
        <v>83</v>
      </c>
      <c r="C10" s="89">
        <f>C13</f>
        <v>9007.900000000001</v>
      </c>
    </row>
    <row r="11" spans="1:3" ht="48.75" customHeight="1">
      <c r="A11" s="88" t="s">
        <v>84</v>
      </c>
      <c r="B11" s="84" t="s">
        <v>257</v>
      </c>
      <c r="C11" s="89">
        <v>42313.3</v>
      </c>
    </row>
    <row r="12" spans="1:3" ht="54.75" customHeight="1">
      <c r="A12" s="88" t="s">
        <v>85</v>
      </c>
      <c r="B12" s="84" t="s">
        <v>258</v>
      </c>
      <c r="C12" s="89">
        <v>33305.4</v>
      </c>
    </row>
    <row r="13" spans="1:3" ht="24" customHeight="1" thickBot="1">
      <c r="A13" s="90"/>
      <c r="B13" s="91" t="s">
        <v>86</v>
      </c>
      <c r="C13" s="92">
        <f>C11-C12</f>
        <v>9007.900000000001</v>
      </c>
    </row>
  </sheetData>
  <sheetProtection/>
  <mergeCells count="2">
    <mergeCell ref="A5:C5"/>
    <mergeCell ref="A6:C6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60.75390625" style="0" customWidth="1"/>
    <col min="2" max="2" width="33.00390625" style="0" customWidth="1"/>
  </cols>
  <sheetData>
    <row r="1" spans="1:5" ht="29.25" customHeight="1">
      <c r="A1" s="176"/>
      <c r="B1" t="s">
        <v>242</v>
      </c>
      <c r="C1" s="57"/>
      <c r="D1" s="57"/>
      <c r="E1" s="57"/>
    </row>
    <row r="2" spans="1:5" ht="15.75" customHeight="1">
      <c r="A2" s="176"/>
      <c r="B2" t="s">
        <v>235</v>
      </c>
      <c r="C2" s="57"/>
      <c r="D2" s="57"/>
      <c r="E2" s="57"/>
    </row>
    <row r="3" ht="12.75">
      <c r="B3" t="s">
        <v>236</v>
      </c>
    </row>
    <row r="4" ht="12.75">
      <c r="B4" t="s">
        <v>274</v>
      </c>
    </row>
    <row r="5" spans="1:2" ht="49.5" customHeight="1">
      <c r="A5" s="199" t="s">
        <v>259</v>
      </c>
      <c r="B5" s="195"/>
    </row>
    <row r="7" ht="12.75">
      <c r="A7" s="58" t="s">
        <v>37</v>
      </c>
    </row>
    <row r="9" spans="1:2" ht="14.25">
      <c r="A9" s="68" t="s">
        <v>74</v>
      </c>
      <c r="B9" s="68" t="s">
        <v>75</v>
      </c>
    </row>
    <row r="10" spans="1:2" ht="14.25">
      <c r="A10" s="68" t="s">
        <v>192</v>
      </c>
      <c r="B10" s="68">
        <v>1027.9</v>
      </c>
    </row>
    <row r="13" ht="12.75">
      <c r="A13" s="58" t="s">
        <v>38</v>
      </c>
    </row>
    <row r="15" spans="1:2" ht="14.25">
      <c r="A15" s="68" t="s">
        <v>74</v>
      </c>
      <c r="B15" s="68" t="s">
        <v>272</v>
      </c>
    </row>
    <row r="16" spans="1:2" ht="14.25">
      <c r="A16" s="68" t="s">
        <v>192</v>
      </c>
      <c r="B16" s="68">
        <v>1780.5</v>
      </c>
    </row>
    <row r="17" spans="1:2" ht="15" customHeight="1">
      <c r="A17" s="68"/>
      <c r="B17" s="68"/>
    </row>
    <row r="18" spans="1:2" ht="14.25">
      <c r="A18" s="68" t="s">
        <v>73</v>
      </c>
      <c r="B18" s="68"/>
    </row>
    <row r="19" spans="1:2" ht="14.25">
      <c r="A19" s="68" t="s">
        <v>77</v>
      </c>
      <c r="B19" s="68" t="s">
        <v>75</v>
      </c>
    </row>
    <row r="20" spans="1:2" ht="14.25">
      <c r="A20" s="68" t="s">
        <v>192</v>
      </c>
      <c r="B20" s="180">
        <v>1250</v>
      </c>
    </row>
    <row r="21" spans="1:2" ht="14.25">
      <c r="A21" s="68"/>
      <c r="B21" s="68"/>
    </row>
    <row r="22" spans="1:2" ht="14.25">
      <c r="A22" s="68" t="s">
        <v>39</v>
      </c>
      <c r="B22" s="68"/>
    </row>
    <row r="23" spans="1:2" ht="14.25">
      <c r="A23" s="68" t="s">
        <v>76</v>
      </c>
      <c r="B23" s="68" t="s">
        <v>78</v>
      </c>
    </row>
    <row r="24" spans="1:2" ht="14.25">
      <c r="A24" s="68" t="s">
        <v>192</v>
      </c>
      <c r="B24" s="180">
        <v>211.6</v>
      </c>
    </row>
    <row r="29" spans="1:4" ht="14.25">
      <c r="A29" s="7"/>
      <c r="B29" s="7"/>
      <c r="C29" s="7"/>
      <c r="D29" s="7"/>
    </row>
    <row r="30" spans="1:4" ht="14.25">
      <c r="A30" s="7"/>
      <c r="B30" s="7"/>
      <c r="C30" s="7"/>
      <c r="D30" s="7"/>
    </row>
  </sheetData>
  <sheetProtection/>
  <mergeCells count="1">
    <mergeCell ref="A5:B5"/>
  </mergeCells>
  <printOptions/>
  <pageMargins left="0.75" right="0.7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Svetlana</cp:lastModifiedBy>
  <cp:lastPrinted>2014-08-25T10:23:25Z</cp:lastPrinted>
  <dcterms:created xsi:type="dcterms:W3CDTF">2006-04-19T07:01:28Z</dcterms:created>
  <dcterms:modified xsi:type="dcterms:W3CDTF">2014-11-20T07:29:32Z</dcterms:modified>
  <cp:category/>
  <cp:version/>
  <cp:contentType/>
  <cp:contentStatus/>
</cp:coreProperties>
</file>